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610" windowHeight="11640" activeTab="1"/>
  </bookViews>
  <sheets>
    <sheet name="Титульний аркуш" sheetId="2" r:id="rId1"/>
    <sheet name="Семестровий варіант" sheetId="6" r:id="rId2"/>
    <sheet name="Вибірковий блок" sheetId="4" r:id="rId3"/>
    <sheet name="Послідовність ОК" sheetId="5" r:id="rId4"/>
  </sheets>
  <externalReferences>
    <externalReference r:id="rId5"/>
    <externalReference r:id="rId6"/>
  </externalReferences>
  <definedNames>
    <definedName name="_xlnm.Print_Area" localSheetId="2">'Вибірковий блок'!$A$1:$G$19</definedName>
    <definedName name="_xlnm.Print_Area" localSheetId="1">'Семестровий варіант'!$A$1:$AD$59</definedName>
    <definedName name="Т_РВО" localSheetId="3">'[1]Титульний аркуш'!$L$12</definedName>
    <definedName name="Т_РВО">'[2]Титульний аркуш'!$L$12</definedName>
    <definedName name="Т_ФН" localSheetId="3">'[1]Титульний аркуш'!$AS$5</definedName>
    <definedName name="Т_ФН">'[2]Титульний аркуш'!$AS$5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" i="6" l="1"/>
  <c r="S15" i="6"/>
  <c r="S27" i="6"/>
  <c r="H27" i="6"/>
  <c r="I24" i="6"/>
  <c r="L24" i="6"/>
  <c r="M24" i="6"/>
  <c r="O24" i="6"/>
  <c r="T24" i="6"/>
  <c r="Y24" i="6"/>
  <c r="I19" i="6"/>
  <c r="L19" i="6"/>
  <c r="M19" i="6"/>
  <c r="O19" i="6"/>
  <c r="T19" i="6"/>
  <c r="Y19" i="6"/>
  <c r="Y17" i="6"/>
  <c r="T17" i="6"/>
  <c r="O17" i="6"/>
  <c r="M17" i="6"/>
  <c r="L17" i="6"/>
  <c r="K17" i="6"/>
  <c r="I17" i="6"/>
  <c r="K37" i="6"/>
  <c r="L37" i="6"/>
  <c r="M37" i="6"/>
  <c r="K38" i="6"/>
  <c r="L38" i="6"/>
  <c r="M38" i="6"/>
  <c r="K39" i="6"/>
  <c r="L39" i="6"/>
  <c r="M39" i="6"/>
  <c r="L36" i="6"/>
  <c r="M36" i="6"/>
  <c r="K36" i="6"/>
  <c r="K32" i="6"/>
  <c r="L32" i="6"/>
  <c r="M32" i="6"/>
  <c r="L31" i="6"/>
  <c r="M31" i="6"/>
  <c r="K31" i="6"/>
  <c r="K25" i="6"/>
  <c r="L25" i="6"/>
  <c r="M25" i="6"/>
  <c r="K26" i="6"/>
  <c r="L26" i="6"/>
  <c r="M26" i="6"/>
  <c r="L20" i="6"/>
  <c r="M20" i="6"/>
  <c r="M21" i="6"/>
  <c r="J21" i="6" s="1"/>
  <c r="K22" i="6"/>
  <c r="L22" i="6"/>
  <c r="M22" i="6"/>
  <c r="M23" i="6"/>
  <c r="L18" i="6"/>
  <c r="M18" i="6"/>
  <c r="K18" i="6"/>
  <c r="M12" i="6"/>
  <c r="M13" i="6"/>
  <c r="M14" i="6"/>
  <c r="L13" i="6"/>
  <c r="L14" i="6"/>
  <c r="K13" i="6"/>
  <c r="K14" i="6"/>
  <c r="K12" i="6"/>
  <c r="AC40" i="6"/>
  <c r="X40" i="6"/>
  <c r="S40" i="6"/>
  <c r="H40" i="6"/>
  <c r="Y39" i="6"/>
  <c r="T39" i="6"/>
  <c r="O39" i="6"/>
  <c r="I39" i="6"/>
  <c r="Y38" i="6"/>
  <c r="T38" i="6"/>
  <c r="O38" i="6"/>
  <c r="I38" i="6"/>
  <c r="Y37" i="6"/>
  <c r="T37" i="6"/>
  <c r="O37" i="6"/>
  <c r="I37" i="6"/>
  <c r="Y36" i="6"/>
  <c r="Y40" i="6" s="1"/>
  <c r="T36" i="6"/>
  <c r="T40" i="6" s="1"/>
  <c r="O36" i="6"/>
  <c r="O40" i="6" s="1"/>
  <c r="I36" i="6"/>
  <c r="AC33" i="6"/>
  <c r="X33" i="6"/>
  <c r="H33" i="6"/>
  <c r="Y32" i="6"/>
  <c r="T32" i="6"/>
  <c r="O32" i="6"/>
  <c r="I32" i="6"/>
  <c r="Y31" i="6"/>
  <c r="T31" i="6"/>
  <c r="O31" i="6"/>
  <c r="I31" i="6"/>
  <c r="AC27" i="6"/>
  <c r="X27" i="6"/>
  <c r="Y26" i="6"/>
  <c r="T26" i="6"/>
  <c r="O26" i="6"/>
  <c r="I26" i="6"/>
  <c r="Y25" i="6"/>
  <c r="T25" i="6"/>
  <c r="O25" i="6"/>
  <c r="I25" i="6"/>
  <c r="Y23" i="6"/>
  <c r="T23" i="6"/>
  <c r="O23" i="6"/>
  <c r="I23" i="6"/>
  <c r="Y22" i="6"/>
  <c r="T22" i="6"/>
  <c r="O22" i="6"/>
  <c r="I22" i="6"/>
  <c r="Y21" i="6"/>
  <c r="T21" i="6"/>
  <c r="O21" i="6"/>
  <c r="I21" i="6"/>
  <c r="Y20" i="6"/>
  <c r="T20" i="6"/>
  <c r="O20" i="6"/>
  <c r="I20" i="6"/>
  <c r="Y18" i="6"/>
  <c r="T18" i="6"/>
  <c r="O18" i="6"/>
  <c r="I18" i="6"/>
  <c r="AC15" i="6"/>
  <c r="X15" i="6"/>
  <c r="H15" i="6"/>
  <c r="H28" i="6" s="1"/>
  <c r="Y14" i="6"/>
  <c r="I14" i="6"/>
  <c r="Y13" i="6"/>
  <c r="I13" i="6"/>
  <c r="Y12" i="6"/>
  <c r="T12" i="6"/>
  <c r="I12" i="6"/>
  <c r="T6" i="6"/>
  <c r="Y6" i="6" s="1"/>
  <c r="J20" i="6" l="1"/>
  <c r="K33" i="6"/>
  <c r="L33" i="6"/>
  <c r="M40" i="6"/>
  <c r="J19" i="6"/>
  <c r="N19" i="6" s="1"/>
  <c r="L15" i="6"/>
  <c r="J39" i="6"/>
  <c r="N39" i="6" s="1"/>
  <c r="J17" i="6"/>
  <c r="N17" i="6" s="1"/>
  <c r="S28" i="6"/>
  <c r="J24" i="6"/>
  <c r="N24" i="6" s="1"/>
  <c r="I27" i="6"/>
  <c r="J32" i="6"/>
  <c r="N32" i="6" s="1"/>
  <c r="M15" i="6"/>
  <c r="J18" i="6"/>
  <c r="J23" i="6"/>
  <c r="N23" i="6" s="1"/>
  <c r="J22" i="6"/>
  <c r="L40" i="6"/>
  <c r="J38" i="6"/>
  <c r="I40" i="6"/>
  <c r="J36" i="6"/>
  <c r="N36" i="6" s="1"/>
  <c r="J37" i="6"/>
  <c r="N37" i="6" s="1"/>
  <c r="L27" i="6"/>
  <c r="J25" i="6"/>
  <c r="N25" i="6" s="1"/>
  <c r="M33" i="6"/>
  <c r="M41" i="6" s="1"/>
  <c r="J31" i="6"/>
  <c r="N31" i="6" s="1"/>
  <c r="J26" i="6"/>
  <c r="K40" i="6"/>
  <c r="K41" i="6" s="1"/>
  <c r="J14" i="6"/>
  <c r="J15" i="6" s="1"/>
  <c r="K15" i="6"/>
  <c r="H41" i="6"/>
  <c r="X41" i="6"/>
  <c r="X28" i="6"/>
  <c r="AC28" i="6"/>
  <c r="AC41" i="6"/>
  <c r="N38" i="6"/>
  <c r="T27" i="6"/>
  <c r="I15" i="6"/>
  <c r="O15" i="6"/>
  <c r="S41" i="6"/>
  <c r="T15" i="6"/>
  <c r="T33" i="6"/>
  <c r="Y15" i="6"/>
  <c r="Y33" i="6"/>
  <c r="N13" i="6"/>
  <c r="O27" i="6"/>
  <c r="N18" i="6"/>
  <c r="N20" i="6"/>
  <c r="N22" i="6"/>
  <c r="N26" i="6"/>
  <c r="K27" i="6"/>
  <c r="I33" i="6"/>
  <c r="Y45" i="6"/>
  <c r="Y46" i="6"/>
  <c r="Y44" i="6"/>
  <c r="T46" i="6"/>
  <c r="T44" i="6"/>
  <c r="T45" i="6"/>
  <c r="M27" i="6"/>
  <c r="M28" i="6" s="1"/>
  <c r="Y27" i="6"/>
  <c r="N21" i="6"/>
  <c r="O33" i="6"/>
  <c r="O41" i="6" s="1"/>
  <c r="N33" i="6" l="1"/>
  <c r="L41" i="6"/>
  <c r="L28" i="6"/>
  <c r="L42" i="6" s="1"/>
  <c r="J40" i="6"/>
  <c r="N14" i="6"/>
  <c r="K28" i="6"/>
  <c r="K42" i="6" s="1"/>
  <c r="H42" i="6"/>
  <c r="T42" i="6"/>
  <c r="N40" i="6"/>
  <c r="M42" i="6"/>
  <c r="I28" i="6"/>
  <c r="O28" i="6"/>
  <c r="O43" i="6" s="1"/>
  <c r="O42" i="6"/>
  <c r="Y41" i="6"/>
  <c r="Y42" i="6"/>
  <c r="T28" i="6"/>
  <c r="Y28" i="6"/>
  <c r="T41" i="6"/>
  <c r="I41" i="6"/>
  <c r="N27" i="6"/>
  <c r="J27" i="6"/>
  <c r="J28" i="6" s="1"/>
  <c r="N12" i="6"/>
  <c r="J33" i="6"/>
  <c r="J41" i="6" s="1"/>
  <c r="N15" i="6" l="1"/>
  <c r="N28" i="6" s="1"/>
  <c r="N41" i="6"/>
  <c r="Y43" i="6"/>
  <c r="I42" i="6"/>
  <c r="T43" i="6"/>
  <c r="J42" i="6"/>
  <c r="N42" i="6" l="1"/>
  <c r="F24" i="5"/>
  <c r="E24" i="5"/>
  <c r="D24" i="5"/>
  <c r="C24" i="5"/>
  <c r="Q32" i="2" l="1"/>
  <c r="N32" i="2"/>
  <c r="H32" i="2"/>
  <c r="E32" i="2"/>
  <c r="B32" i="2"/>
  <c r="Q31" i="2"/>
  <c r="N31" i="2"/>
  <c r="K31" i="2"/>
  <c r="H31" i="2"/>
  <c r="E31" i="2"/>
  <c r="B31" i="2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AI19" i="2" s="1"/>
  <c r="AJ19" i="2" s="1"/>
  <c r="AK19" i="2" s="1"/>
  <c r="AL19" i="2" s="1"/>
  <c r="AM19" i="2" s="1"/>
  <c r="AN19" i="2" s="1"/>
  <c r="AO19" i="2" s="1"/>
  <c r="AP19" i="2" s="1"/>
  <c r="AQ19" i="2" s="1"/>
  <c r="AR19" i="2" s="1"/>
  <c r="AS19" i="2" s="1"/>
  <c r="AT19" i="2" s="1"/>
  <c r="AU19" i="2" s="1"/>
  <c r="AV19" i="2" s="1"/>
  <c r="AW19" i="2" s="1"/>
  <c r="AX19" i="2" s="1"/>
  <c r="AY19" i="2" s="1"/>
  <c r="AZ19" i="2" s="1"/>
  <c r="BA19" i="2" s="1"/>
  <c r="H33" i="2" l="1"/>
  <c r="T32" i="2"/>
  <c r="E33" i="2"/>
  <c r="Q33" i="2"/>
  <c r="B33" i="2"/>
  <c r="N33" i="2"/>
  <c r="T31" i="2"/>
  <c r="T33" i="2" l="1"/>
</calcChain>
</file>

<file path=xl/sharedStrings.xml><?xml version="1.0" encoding="utf-8"?>
<sst xmlns="http://schemas.openxmlformats.org/spreadsheetml/2006/main" count="293" uniqueCount="196">
  <si>
    <t>Код освітнього компоненту
за освітньою програмою</t>
  </si>
  <si>
    <t>Назва навчальної дисципліни</t>
  </si>
  <si>
    <t>Семестровий контроль</t>
  </si>
  <si>
    <t>Розрахунково-графічні
роботи</t>
  </si>
  <si>
    <t>Кредитів ECTS</t>
  </si>
  <si>
    <t>Кількість годин</t>
  </si>
  <si>
    <t>екзамени</t>
  </si>
  <si>
    <t>заліки</t>
  </si>
  <si>
    <t>проєкти</t>
  </si>
  <si>
    <t>Всього за планом</t>
  </si>
  <si>
    <t>Аудиторні</t>
  </si>
  <si>
    <t>самостійна робота</t>
  </si>
  <si>
    <t>I рік навчання</t>
  </si>
  <si>
    <t>Разом</t>
  </si>
  <si>
    <t>у тому числі:</t>
  </si>
  <si>
    <t>лекції</t>
  </si>
  <si>
    <t>практичні (семінарські)</t>
  </si>
  <si>
    <t>лабораторні</t>
  </si>
  <si>
    <t>години</t>
  </si>
  <si>
    <t>практичні</t>
  </si>
  <si>
    <t>Обов'язкові компоненти</t>
  </si>
  <si>
    <t>Цикл загальної підготовки</t>
  </si>
  <si>
    <t>ОК1.1</t>
  </si>
  <si>
    <t>ОК1.2</t>
  </si>
  <si>
    <t>Разом за циклом загальної підготовки</t>
  </si>
  <si>
    <t>Цикл фахової підготовки</t>
  </si>
  <si>
    <t>ОК2.1</t>
  </si>
  <si>
    <t>ОК2.2</t>
  </si>
  <si>
    <t>ОК2.3</t>
  </si>
  <si>
    <t>ОК2.4</t>
  </si>
  <si>
    <t>ОК2.5</t>
  </si>
  <si>
    <t>ОК2.6</t>
  </si>
  <si>
    <t>ОК2.7</t>
  </si>
  <si>
    <t>ОК2.8</t>
  </si>
  <si>
    <t>Разом за циклом фахової підготовки</t>
  </si>
  <si>
    <t>Загальний обсяг обов'язкових компонентів</t>
  </si>
  <si>
    <t>Вибіркові компоненти</t>
  </si>
  <si>
    <t>ВК1.1</t>
  </si>
  <si>
    <t>ВК1.2</t>
  </si>
  <si>
    <t>Вибіркова дисципліна 1.2 загального каталогу</t>
  </si>
  <si>
    <t>ВК2.1</t>
  </si>
  <si>
    <t xml:space="preserve">Вибіркова дисципліна 2.1 </t>
  </si>
  <si>
    <t>ВК2.2</t>
  </si>
  <si>
    <t>Вибіркова дисципліна 2.2</t>
  </si>
  <si>
    <t>ВК2.3</t>
  </si>
  <si>
    <t>Вибіркова дисципліна 2.3</t>
  </si>
  <si>
    <t>ВК2.4</t>
  </si>
  <si>
    <t>Вибіркова дисципліна 2.4</t>
  </si>
  <si>
    <t>Загальний обсяг вибіркових компонентів</t>
  </si>
  <si>
    <t>Кількість аудиторних годин на тиждень</t>
  </si>
  <si>
    <t>Кількість курсових робіт (проєктів) та розрахунково-графічних робіт</t>
  </si>
  <si>
    <t>Кількість заліків</t>
  </si>
  <si>
    <t>Кількість екзаменів</t>
  </si>
  <si>
    <t>Методологія та організація наукових досліджень</t>
  </si>
  <si>
    <t>Переддипломна практика</t>
  </si>
  <si>
    <t>Кваліфікаційна робота</t>
  </si>
  <si>
    <t>Управління інноваційною діяльністю</t>
  </si>
  <si>
    <t>ОК1.3</t>
  </si>
  <si>
    <t>Вибіркова дисципліна 1.1 загального каталогу</t>
  </si>
  <si>
    <t>Гарант освітньо-професійної (освітньо-наукової) програми</t>
  </si>
  <si>
    <t>(Ім'я ПРІЗВИЩЕ)</t>
  </si>
  <si>
    <t>ПОГОДЖЕНО:</t>
  </si>
  <si>
    <t>Перший проректор</t>
  </si>
  <si>
    <t>Проректор з науково-педагогічної роботи</t>
  </si>
  <si>
    <t>Керівник навчального відділу</t>
  </si>
  <si>
    <t>V. НАВЧАЛЬНИЙ ПЛАН</t>
  </si>
  <si>
    <t>Ділове (наукове) спілкування іноземною мовою</t>
  </si>
  <si>
    <t>Анатолій РАДКЕВИЧ</t>
  </si>
  <si>
    <t>Олександр ЗАЙЧУК</t>
  </si>
  <si>
    <t>Світлана БОРИЧЕВА</t>
  </si>
  <si>
    <t>МІНІСТЕРСТВО ОСВІТИ І НАУКИ УКРАЇНИ</t>
  </si>
  <si>
    <t>Освітня кваліфікація</t>
  </si>
  <si>
    <t xml:space="preserve">Український державний університет </t>
  </si>
  <si>
    <t>науки і технологій</t>
  </si>
  <si>
    <t>Рік вступу</t>
  </si>
  <si>
    <t>Н А В Ч А Л Ь Н И Й   П Л А Н</t>
  </si>
  <si>
    <t>Форма навчання</t>
  </si>
  <si>
    <t>На основі</t>
  </si>
  <si>
    <t>Освітньо-професійна програма</t>
  </si>
  <si>
    <t>Галузь знань</t>
  </si>
  <si>
    <t>ЗАТВЕРДЖЕНО</t>
  </si>
  <si>
    <t>Спеціальність</t>
  </si>
  <si>
    <t>Вченою радою УДУНТ</t>
  </si>
  <si>
    <t>Спеціалізація (за наявності)</t>
  </si>
  <si>
    <t>Рівень вищої освіти</t>
  </si>
  <si>
    <t>(підпис)</t>
  </si>
  <si>
    <t>"____" _____________ 202__ р.</t>
  </si>
  <si>
    <t>І . ГРАФІК НАВЧАЛЬНОГО ПРОЦЕСУ</t>
  </si>
  <si>
    <t>Рік навчання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</si>
  <si>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</si>
  <si>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</si>
  <si>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</si>
  <si>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</si>
  <si>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</si>
  <si>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</si>
  <si>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</si>
  <si>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</si>
  <si>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</si>
  <si>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</si>
  <si>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</si>
  <si>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</si>
  <si>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</si>
  <si>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</si>
  <si>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Кз</t>
  </si>
  <si>
    <t>С</t>
  </si>
  <si>
    <t>К</t>
  </si>
  <si>
    <t>II</t>
  </si>
  <si>
    <t>П</t>
  </si>
  <si>
    <t>Д</t>
  </si>
  <si>
    <t>А</t>
  </si>
  <si>
    <t xml:space="preserve">Позначення: </t>
  </si>
  <si>
    <t>-</t>
  </si>
  <si>
    <t>Теорет. навчання</t>
  </si>
  <si>
    <t>Практика</t>
  </si>
  <si>
    <t>Контрольні заходи</t>
  </si>
  <si>
    <t>Екзам.сесія</t>
  </si>
  <si>
    <t>Н</t>
  </si>
  <si>
    <t>Наст.сесія</t>
  </si>
  <si>
    <t>Канікули</t>
  </si>
  <si>
    <t>Кваліф. роб.</t>
  </si>
  <si>
    <t xml:space="preserve"> - Атестація</t>
  </si>
  <si>
    <t>ІІ. ЗВЕДЕНІ ДАНІ ПРО БЮДЖЕТ ЧАСУ (в тижнях)</t>
  </si>
  <si>
    <t>IІІ. ПРАКТИКА</t>
  </si>
  <si>
    <t>Теоретичне 
навчання
(настановча сесія)</t>
  </si>
  <si>
    <t>Контрольні заходи
та екзаменаційна
сесія</t>
  </si>
  <si>
    <t>Атестація</t>
  </si>
  <si>
    <t>Вид практики</t>
  </si>
  <si>
    <t>Семестр</t>
  </si>
  <si>
    <t>Кількість тижнів</t>
  </si>
  <si>
    <t>ІV. АТЕСТАЦІЯ</t>
  </si>
  <si>
    <t>Форма атестації</t>
  </si>
  <si>
    <t>Захист кваліфікаційної роботи</t>
  </si>
  <si>
    <t>Другий магістерський</t>
  </si>
  <si>
    <t>Термін навчання</t>
  </si>
  <si>
    <t>бакалавра</t>
  </si>
  <si>
    <r>
      <t xml:space="preserve">В.о. ректора _____________  </t>
    </r>
    <r>
      <rPr>
        <u/>
        <sz val="9"/>
        <rFont val="Times New Roman"/>
        <family val="1"/>
        <charset val="204"/>
      </rPr>
      <t>Костянтин  СУХИЙ</t>
    </r>
  </si>
  <si>
    <t>Вибірковий блок фахових компонентів практичного профілю</t>
  </si>
  <si>
    <t>Код</t>
  </si>
  <si>
    <t>Порядковий номер компонента спеціального каталогу</t>
  </si>
  <si>
    <t>Назви вибіркових фахових компонентів спеціального каталогу</t>
  </si>
  <si>
    <t>Вибіркова дисципліна 2.1 спеціального каталогу</t>
  </si>
  <si>
    <t>Вибіркова дисципліна 2.2 спеціального каталогу</t>
  </si>
  <si>
    <t>Вибіркова дисципліна 2.3 спеціального каталогу</t>
  </si>
  <si>
    <t>Вибіркова дисципліна 2.4 спеціального каталогу</t>
  </si>
  <si>
    <t xml:space="preserve"> (назва)</t>
  </si>
  <si>
    <t>1 курс</t>
  </si>
  <si>
    <t>2 курс</t>
  </si>
  <si>
    <r>
      <t>Протокол №   від "   "        202</t>
    </r>
    <r>
      <rPr>
        <u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р.</t>
    </r>
  </si>
  <si>
    <t>заочна</t>
  </si>
  <si>
    <t xml:space="preserve">Курсові </t>
  </si>
  <si>
    <t>Розподіл аудиторних годин та кредитів по роках навчання і семестрах</t>
  </si>
  <si>
    <t>роботи</t>
  </si>
  <si>
    <t>II рік навчання</t>
  </si>
  <si>
    <t>семестри</t>
  </si>
  <si>
    <t>кредити</t>
  </si>
  <si>
    <t xml:space="preserve">Загальний обсяг освітньої програми </t>
  </si>
  <si>
    <r>
      <t>Вибірковий блок фахових компонентів практичного профілю (</t>
    </r>
    <r>
      <rPr>
        <b/>
        <i/>
        <sz val="9"/>
        <rFont val="Times New Roman"/>
        <family val="1"/>
        <charset val="204"/>
      </rPr>
      <t>назва</t>
    </r>
    <r>
      <rPr>
        <b/>
        <sz val="9"/>
        <rFont val="Times New Roman"/>
        <family val="1"/>
        <charset val="204"/>
      </rPr>
      <t>) - за наявності блоку</t>
    </r>
  </si>
  <si>
    <t>Методист навчального відділу ННІ ІПБТ                                Тетяна ШЕМЕТ</t>
  </si>
  <si>
    <t>Володимир ЧИСТЯКОВ</t>
  </si>
  <si>
    <t xml:space="preserve">Ділове спілкування іноземною мовою     </t>
  </si>
  <si>
    <t>ОК2.9</t>
  </si>
  <si>
    <t>ОК2.10</t>
  </si>
  <si>
    <t>Дмитро КОЗЕНКОВ</t>
  </si>
  <si>
    <t>Менеджмент організацій та бізнес-адміністрування</t>
  </si>
  <si>
    <t>Корпоративне управління та соціальна відповідальність</t>
  </si>
  <si>
    <t>Публічне адміністрування</t>
  </si>
  <si>
    <t xml:space="preserve">Технології управління розвитком бізнесу  </t>
  </si>
  <si>
    <t>Управління бізнес-фінансами</t>
  </si>
  <si>
    <t>ІТ стратегія та цифровізація бізнесу</t>
  </si>
  <si>
    <t>HR менеджмент</t>
  </si>
  <si>
    <t xml:space="preserve">Правове середовище ведення бізнесу </t>
  </si>
  <si>
    <t>Магістр менеджменту</t>
  </si>
  <si>
    <t>Аналітичне забезпечення управління</t>
  </si>
  <si>
    <t>Крос-культурний менеджмент</t>
  </si>
  <si>
    <t>Організаційна поведінка і лідерство</t>
  </si>
  <si>
    <t>Організація, планування та нормування праці</t>
  </si>
  <si>
    <t>Організація, проектування та моделювання  організаційних структур</t>
  </si>
  <si>
    <t>Організація та планування в промисловості</t>
  </si>
  <si>
    <t>Професійна та корпоративна етика</t>
  </si>
  <si>
    <t>Стратегічний маркетинг</t>
  </si>
  <si>
    <t>Стратегічні рішення та бізнес планування</t>
  </si>
  <si>
    <t>Сучасний менеджмент  та ділові комунікації</t>
  </si>
  <si>
    <t>Технології управлінського консультування</t>
  </si>
  <si>
    <t>Тренінг-курс "Інвестиційний менеджмент</t>
  </si>
  <si>
    <t>Управління організаційними змінами</t>
  </si>
  <si>
    <t>Управління венчурним бізнесом  (Стартап менеджмент)</t>
  </si>
  <si>
    <t>Управлінський облік та фінансовий менеджмент</t>
  </si>
  <si>
    <t>Бізнес-адміністрування</t>
  </si>
  <si>
    <t>1 рік 4 місяці</t>
  </si>
  <si>
    <t>Завідувач кафедри управління та адміністрування</t>
  </si>
  <si>
    <t>Керівник навчально-методичного відділу</t>
  </si>
  <si>
    <t>Тетяна ПОЛІШКО</t>
  </si>
  <si>
    <t>Методист навчально-методичного відділу                   Тетяна КАРШАКОВА</t>
  </si>
  <si>
    <t>Директор факультет ЗО</t>
  </si>
  <si>
    <t>D "Бізнес, адмініструваннія та право"</t>
  </si>
  <si>
    <t>D3 "Менеджмент"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</si>
</sst>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2"/>
      <color theme="1"/>
      <name val="Arial"/>
      <family val="2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9"/>
      <name val="Times New Roman"/>
      <family val="1"/>
      <charset val="204"/>
    </font>
    <font>
      <i/>
      <u/>
      <sz val="9"/>
      <name val="Times New Roman"/>
      <family val="1"/>
      <charset val="204"/>
    </font>
    <font>
      <b/>
      <sz val="12"/>
      <name val="Times New Roman Cyr"/>
      <charset val="204"/>
    </font>
    <font>
      <sz val="11"/>
      <name val="Arial"/>
      <family val="2"/>
      <charset val="204"/>
    </font>
    <font>
      <sz val="12"/>
      <color rgb="FFFF0000"/>
      <name val="Times New Roman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0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top"/>
    </xf>
    <xf numFmtId="49" fontId="6" fillId="0" borderId="0" xfId="0" applyNumberFormat="1" applyFont="1"/>
    <xf numFmtId="49" fontId="8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wrapText="1"/>
    </xf>
    <xf numFmtId="49" fontId="9" fillId="0" borderId="0" xfId="0" applyNumberFormat="1" applyFont="1" applyAlignment="1">
      <alignment horizontal="right" vertical="center"/>
    </xf>
    <xf numFmtId="49" fontId="7" fillId="0" borderId="41" xfId="3" applyNumberFormat="1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49" fontId="7" fillId="0" borderId="18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vertical="center" wrapText="1"/>
    </xf>
    <xf numFmtId="0" fontId="3" fillId="0" borderId="0" xfId="0" applyFont="1"/>
    <xf numFmtId="0" fontId="3" fillId="0" borderId="0" xfId="4" applyFont="1"/>
    <xf numFmtId="0" fontId="3" fillId="0" borderId="0" xfId="0" applyFont="1" applyProtection="1">
      <protection locked="0"/>
    </xf>
    <xf numFmtId="0" fontId="1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0" fillId="0" borderId="34" xfId="0" applyFont="1" applyBorder="1" applyAlignment="1">
      <alignment horizontal="centerContinuous"/>
    </xf>
    <xf numFmtId="0" fontId="10" fillId="0" borderId="35" xfId="0" applyFont="1" applyBorder="1" applyAlignment="1">
      <alignment horizontal="centerContinuous"/>
    </xf>
    <xf numFmtId="0" fontId="10" fillId="0" borderId="36" xfId="0" applyFont="1" applyBorder="1" applyAlignment="1">
      <alignment horizontal="center"/>
    </xf>
    <xf numFmtId="0" fontId="7" fillId="0" borderId="60" xfId="0" applyFont="1" applyBorder="1" applyAlignment="1">
      <alignment horizontal="centerContinuous"/>
    </xf>
    <xf numFmtId="0" fontId="7" fillId="0" borderId="18" xfId="0" applyFont="1" applyBorder="1" applyAlignment="1">
      <alignment horizontal="centerContinuous"/>
    </xf>
    <xf numFmtId="0" fontId="15" fillId="0" borderId="0" xfId="4" applyFont="1" applyAlignment="1">
      <alignment horizontal="left" vertical="center"/>
    </xf>
    <xf numFmtId="1" fontId="14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0" fillId="0" borderId="29" xfId="0" applyFont="1" applyBorder="1" applyAlignment="1">
      <alignment horizontal="centerContinuous"/>
    </xf>
    <xf numFmtId="0" fontId="10" fillId="0" borderId="41" xfId="0" applyFont="1" applyBorder="1" applyAlignment="1">
      <alignment horizontal="centerContinuous"/>
    </xf>
    <xf numFmtId="0" fontId="16" fillId="0" borderId="0" xfId="4" applyFont="1" applyAlignment="1">
      <alignment horizontal="left"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4" applyFont="1" applyAlignment="1">
      <alignment horizontal="center"/>
    </xf>
    <xf numFmtId="0" fontId="7" fillId="0" borderId="0" xfId="4" applyFont="1"/>
    <xf numFmtId="0" fontId="7" fillId="0" borderId="0" xfId="0" applyFont="1" applyAlignment="1">
      <alignment vertical="center"/>
    </xf>
    <xf numFmtId="0" fontId="7" fillId="0" borderId="20" xfId="4" applyFont="1" applyBorder="1" applyAlignment="1">
      <alignment horizontal="center" shrinkToFit="1"/>
    </xf>
    <xf numFmtId="49" fontId="7" fillId="0" borderId="20" xfId="4" applyNumberFormat="1" applyFont="1" applyBorder="1" applyAlignment="1">
      <alignment horizont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Protection="1">
      <protection locked="0"/>
    </xf>
    <xf numFmtId="0" fontId="21" fillId="0" borderId="55" xfId="2" applyFont="1" applyBorder="1" applyAlignment="1">
      <alignment horizontal="center" vertical="center" wrapText="1"/>
    </xf>
    <xf numFmtId="0" fontId="2" fillId="0" borderId="0" xfId="2" applyAlignment="1">
      <alignment wrapText="1"/>
    </xf>
    <xf numFmtId="0" fontId="23" fillId="0" borderId="0" xfId="2" applyFont="1" applyAlignment="1">
      <alignment wrapText="1"/>
    </xf>
    <xf numFmtId="0" fontId="21" fillId="4" borderId="55" xfId="2" applyFont="1" applyFill="1" applyBorder="1" applyAlignment="1">
      <alignment horizontal="center" vertical="center" wrapText="1"/>
    </xf>
    <xf numFmtId="0" fontId="1" fillId="0" borderId="0" xfId="5"/>
    <xf numFmtId="0" fontId="1" fillId="0" borderId="41" xfId="5" applyBorder="1" applyAlignment="1">
      <alignment horizontal="center"/>
    </xf>
    <xf numFmtId="0" fontId="1" fillId="0" borderId="42" xfId="5" applyBorder="1" applyAlignment="1">
      <alignment horizontal="center"/>
    </xf>
    <xf numFmtId="0" fontId="1" fillId="0" borderId="16" xfId="5" applyBorder="1" applyAlignment="1">
      <alignment horizontal="center"/>
    </xf>
    <xf numFmtId="0" fontId="1" fillId="0" borderId="41" xfId="5" applyBorder="1"/>
    <xf numFmtId="0" fontId="1" fillId="0" borderId="14" xfId="5" applyBorder="1"/>
    <xf numFmtId="0" fontId="1" fillId="3" borderId="41" xfId="5" applyFill="1" applyBorder="1" applyAlignment="1">
      <alignment horizontal="center"/>
    </xf>
    <xf numFmtId="0" fontId="1" fillId="3" borderId="42" xfId="5" applyFill="1" applyBorder="1" applyAlignment="1">
      <alignment horizontal="center"/>
    </xf>
    <xf numFmtId="0" fontId="1" fillId="3" borderId="17" xfId="5" applyFill="1" applyBorder="1" applyAlignment="1">
      <alignment horizontal="center"/>
    </xf>
    <xf numFmtId="0" fontId="1" fillId="0" borderId="8" xfId="5" applyBorder="1"/>
    <xf numFmtId="0" fontId="24" fillId="0" borderId="51" xfId="5" applyFont="1" applyBorder="1"/>
    <xf numFmtId="0" fontId="24" fillId="0" borderId="66" xfId="5" applyFont="1" applyBorder="1"/>
    <xf numFmtId="0" fontId="24" fillId="0" borderId="51" xfId="5" applyFont="1" applyBorder="1" applyAlignment="1">
      <alignment horizontal="center"/>
    </xf>
    <xf numFmtId="0" fontId="24" fillId="0" borderId="64" xfId="5" applyFont="1" applyBorder="1" applyAlignment="1">
      <alignment horizontal="center"/>
    </xf>
    <xf numFmtId="0" fontId="25" fillId="0" borderId="25" xfId="0" applyFont="1" applyBorder="1" applyAlignment="1">
      <alignment horizontal="left" vertical="center" wrapText="1"/>
    </xf>
    <xf numFmtId="0" fontId="25" fillId="0" borderId="15" xfId="0" applyFont="1" applyBorder="1" applyAlignment="1">
      <alignment vertical="center" wrapText="1"/>
    </xf>
    <xf numFmtId="0" fontId="25" fillId="0" borderId="0" xfId="5" applyFont="1"/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10" fillId="0" borderId="0" xfId="0" applyFont="1"/>
    <xf numFmtId="0" fontId="7" fillId="0" borderId="0" xfId="1" applyFont="1" applyAlignment="1">
      <alignment horizontal="center"/>
    </xf>
    <xf numFmtId="49" fontId="10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horizontal="right"/>
    </xf>
    <xf numFmtId="49" fontId="27" fillId="0" borderId="0" xfId="0" applyNumberFormat="1" applyFont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28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right"/>
    </xf>
    <xf numFmtId="49" fontId="7" fillId="0" borderId="26" xfId="0" applyNumberFormat="1" applyFont="1" applyBorder="1"/>
    <xf numFmtId="0" fontId="7" fillId="0" borderId="15" xfId="0" applyFont="1" applyBorder="1" applyAlignment="1">
      <alignment horizontal="center" vertical="top"/>
    </xf>
    <xf numFmtId="49" fontId="7" fillId="0" borderId="15" xfId="0" applyNumberFormat="1" applyFont="1" applyBorder="1"/>
    <xf numFmtId="0" fontId="7" fillId="0" borderId="26" xfId="0" applyFont="1" applyBorder="1" applyAlignment="1">
      <alignment horizontal="center" vertical="top"/>
    </xf>
    <xf numFmtId="0" fontId="29" fillId="0" borderId="0" xfId="0" applyFont="1"/>
    <xf numFmtId="0" fontId="29" fillId="0" borderId="26" xfId="0" applyFont="1" applyBorder="1" applyAlignment="1">
      <alignment horizontal="left"/>
    </xf>
    <xf numFmtId="0" fontId="30" fillId="0" borderId="26" xfId="0" applyFont="1" applyBorder="1"/>
    <xf numFmtId="0" fontId="29" fillId="0" borderId="0" xfId="0" applyFont="1" applyAlignment="1">
      <alignment horizontal="left"/>
    </xf>
    <xf numFmtId="0" fontId="29" fillId="0" borderId="15" xfId="0" applyFont="1" applyBorder="1" applyAlignment="1">
      <alignment horizontal="left"/>
    </xf>
    <xf numFmtId="0" fontId="30" fillId="0" borderId="15" xfId="0" applyFont="1" applyBorder="1"/>
    <xf numFmtId="0" fontId="7" fillId="0" borderId="26" xfId="0" applyFont="1" applyBorder="1"/>
    <xf numFmtId="0" fontId="7" fillId="0" borderId="26" xfId="0" applyFont="1" applyBorder="1" applyAlignment="1">
      <alignment horizontal="left"/>
    </xf>
    <xf numFmtId="0" fontId="7" fillId="2" borderId="15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10" fillId="0" borderId="3" xfId="0" applyFont="1" applyBorder="1" applyAlignment="1">
      <alignment horizontal="centerContinuous" vertical="center" wrapText="1"/>
    </xf>
    <xf numFmtId="0" fontId="10" fillId="0" borderId="6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7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2" borderId="50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/>
    <xf numFmtId="49" fontId="7" fillId="0" borderId="68" xfId="0" applyNumberFormat="1" applyFont="1" applyBorder="1" applyAlignment="1">
      <alignment horizontal="left" vertical="center"/>
    </xf>
    <xf numFmtId="0" fontId="7" fillId="0" borderId="26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2" borderId="4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49" fontId="7" fillId="0" borderId="29" xfId="3" applyNumberFormat="1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shrinkToFit="1"/>
    </xf>
    <xf numFmtId="0" fontId="7" fillId="5" borderId="61" xfId="4" applyFont="1" applyFill="1" applyBorder="1" applyAlignment="1">
      <alignment horizontal="center" vertical="center" shrinkToFit="1"/>
    </xf>
    <xf numFmtId="0" fontId="10" fillId="5" borderId="56" xfId="0" applyFont="1" applyFill="1" applyBorder="1" applyAlignment="1">
      <alignment horizontal="centerContinuous"/>
    </xf>
    <xf numFmtId="0" fontId="7" fillId="5" borderId="62" xfId="0" applyFont="1" applyFill="1" applyBorder="1" applyAlignment="1">
      <alignment horizontal="center" vertical="center" shrinkToFit="1"/>
    </xf>
    <xf numFmtId="0" fontId="7" fillId="5" borderId="61" xfId="0" applyFont="1" applyFill="1" applyBorder="1" applyAlignment="1">
      <alignment horizontal="center" vertical="center" shrinkToFit="1"/>
    </xf>
    <xf numFmtId="0" fontId="7" fillId="5" borderId="63" xfId="0" applyFont="1" applyFill="1" applyBorder="1" applyAlignment="1">
      <alignment horizontal="center" vertical="center" shrinkToFit="1"/>
    </xf>
    <xf numFmtId="0" fontId="11" fillId="0" borderId="3" xfId="2" applyFont="1" applyBorder="1" applyAlignment="1">
      <alignment vertical="top" wrapText="1"/>
    </xf>
    <xf numFmtId="0" fontId="11" fillId="0" borderId="6" xfId="2" applyFont="1" applyBorder="1" applyAlignment="1">
      <alignment vertical="top" wrapText="1"/>
    </xf>
    <xf numFmtId="0" fontId="11" fillId="0" borderId="7" xfId="2" applyFont="1" applyBorder="1" applyAlignment="1">
      <alignment vertical="top" wrapText="1"/>
    </xf>
    <xf numFmtId="0" fontId="11" fillId="0" borderId="47" xfId="2" applyFont="1" applyBorder="1" applyAlignment="1">
      <alignment vertical="top" wrapText="1"/>
    </xf>
    <xf numFmtId="0" fontId="11" fillId="0" borderId="48" xfId="2" applyFont="1" applyBorder="1" applyAlignment="1">
      <alignment vertical="top" wrapText="1"/>
    </xf>
    <xf numFmtId="0" fontId="11" fillId="0" borderId="49" xfId="2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/>
    <xf numFmtId="0" fontId="32" fillId="0" borderId="0" xfId="0" applyFont="1"/>
    <xf numFmtId="0" fontId="7" fillId="0" borderId="0" xfId="0" applyFont="1" applyAlignment="1"/>
    <xf numFmtId="0" fontId="7" fillId="0" borderId="15" xfId="0" applyFont="1" applyBorder="1" applyAlignment="1"/>
    <xf numFmtId="49" fontId="36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center"/>
    </xf>
    <xf numFmtId="0" fontId="15" fillId="0" borderId="0" xfId="4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0" fillId="0" borderId="0" xfId="4" applyFont="1" applyAlignment="1">
      <alignment horizontal="left" vertical="center"/>
    </xf>
    <xf numFmtId="0" fontId="20" fillId="5" borderId="0" xfId="4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wrapText="1"/>
    </xf>
    <xf numFmtId="0" fontId="17" fillId="0" borderId="26" xfId="0" applyFont="1" applyBorder="1" applyAlignment="1">
      <alignment horizontal="left" wrapText="1"/>
    </xf>
    <xf numFmtId="0" fontId="15" fillId="0" borderId="0" xfId="0" applyFont="1" applyAlignment="1">
      <alignment horizontal="right"/>
    </xf>
    <xf numFmtId="0" fontId="17" fillId="0" borderId="1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right" vertical="top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/>
    </xf>
    <xf numFmtId="0" fontId="17" fillId="5" borderId="15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7" fillId="0" borderId="0" xfId="4" applyFont="1" applyAlignment="1">
      <alignment horizontal="center"/>
    </xf>
    <xf numFmtId="0" fontId="7" fillId="0" borderId="45" xfId="4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62" xfId="0" applyFont="1" applyBorder="1" applyAlignment="1">
      <alignment horizontal="center" vertical="center" textRotation="90" wrapText="1"/>
    </xf>
    <xf numFmtId="0" fontId="10" fillId="0" borderId="42" xfId="0" applyFont="1" applyBorder="1" applyAlignment="1">
      <alignment horizontal="center" vertical="center" textRotation="90" wrapText="1"/>
    </xf>
    <xf numFmtId="0" fontId="10" fillId="0" borderId="64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/>
    </xf>
    <xf numFmtId="0" fontId="10" fillId="0" borderId="61" xfId="0" applyFont="1" applyBorder="1" applyAlignment="1">
      <alignment horizontal="center" vertical="center" textRotation="90" wrapText="1"/>
    </xf>
    <xf numFmtId="0" fontId="10" fillId="0" borderId="63" xfId="0" applyFont="1" applyBorder="1" applyAlignment="1">
      <alignment horizontal="center" vertical="center" textRotation="90" wrapText="1"/>
    </xf>
    <xf numFmtId="0" fontId="10" fillId="0" borderId="41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51" xfId="0" applyFont="1" applyBorder="1" applyAlignment="1">
      <alignment horizontal="center" vertical="center" textRotation="90" wrapText="1"/>
    </xf>
    <xf numFmtId="0" fontId="10" fillId="0" borderId="37" xfId="0" applyFont="1" applyBorder="1" applyAlignment="1">
      <alignment horizontal="center" vertical="center" textRotation="90" wrapText="1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1" fontId="10" fillId="0" borderId="41" xfId="0" applyNumberFormat="1" applyFont="1" applyBorder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1" fontId="7" fillId="0" borderId="42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10" fillId="0" borderId="51" xfId="0" applyNumberFormat="1" applyFont="1" applyBorder="1" applyAlignment="1">
      <alignment horizontal="center" vertical="center"/>
    </xf>
    <xf numFmtId="1" fontId="10" fillId="0" borderId="64" xfId="0" applyNumberFormat="1" applyFont="1" applyBorder="1" applyAlignment="1">
      <alignment horizontal="center" vertical="center"/>
    </xf>
    <xf numFmtId="1" fontId="10" fillId="5" borderId="61" xfId="0" applyNumberFormat="1" applyFont="1" applyFill="1" applyBorder="1" applyAlignment="1">
      <alignment horizontal="center" vertical="center"/>
    </xf>
    <xf numFmtId="1" fontId="10" fillId="5" borderId="62" xfId="0" applyNumberFormat="1" applyFont="1" applyFill="1" applyBorder="1" applyAlignment="1">
      <alignment horizontal="center" vertical="center"/>
    </xf>
    <xf numFmtId="1" fontId="7" fillId="0" borderId="62" xfId="0" applyNumberFormat="1" applyFont="1" applyBorder="1" applyAlignment="1">
      <alignment horizontal="center" vertical="center"/>
    </xf>
    <xf numFmtId="1" fontId="7" fillId="0" borderId="63" xfId="0" applyNumberFormat="1" applyFont="1" applyBorder="1" applyAlignment="1">
      <alignment horizontal="center" vertical="center"/>
    </xf>
    <xf numFmtId="0" fontId="10" fillId="5" borderId="29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65" xfId="0" applyFont="1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57" xfId="0" applyFont="1" applyFill="1" applyBorder="1" applyAlignment="1">
      <alignment horizont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37" xfId="0" applyNumberFormat="1" applyFont="1" applyBorder="1" applyAlignment="1">
      <alignment horizontal="center" vertical="center"/>
    </xf>
    <xf numFmtId="0" fontId="7" fillId="5" borderId="21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66" xfId="0" applyFont="1" applyBorder="1" applyAlignment="1">
      <alignment horizontal="center" vertical="center" textRotation="90" wrapText="1"/>
    </xf>
    <xf numFmtId="1" fontId="10" fillId="0" borderId="57" xfId="0" applyNumberFormat="1" applyFont="1" applyBorder="1" applyAlignment="1">
      <alignment horizontal="center" vertical="center"/>
    </xf>
    <xf numFmtId="1" fontId="10" fillId="0" borderId="58" xfId="0" applyNumberFormat="1" applyFont="1" applyBorder="1" applyAlignment="1">
      <alignment horizontal="center" vertical="center"/>
    </xf>
    <xf numFmtId="0" fontId="10" fillId="5" borderId="56" xfId="0" applyFont="1" applyFill="1" applyBorder="1" applyAlignment="1">
      <alignment horizontal="center"/>
    </xf>
    <xf numFmtId="0" fontId="10" fillId="5" borderId="58" xfId="0" applyFont="1" applyFill="1" applyBorder="1" applyAlignment="1">
      <alignment horizontal="center"/>
    </xf>
    <xf numFmtId="1" fontId="10" fillId="0" borderId="5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6" xfId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22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51" xfId="0" applyFont="1" applyBorder="1" applyAlignment="1">
      <alignment horizontal="right" vertical="center"/>
    </xf>
    <xf numFmtId="0" fontId="10" fillId="0" borderId="64" xfId="0" applyFont="1" applyBorder="1" applyAlignment="1">
      <alignment horizontal="right" vertical="center"/>
    </xf>
    <xf numFmtId="0" fontId="10" fillId="0" borderId="66" xfId="0" applyFont="1" applyBorder="1" applyAlignment="1">
      <alignment horizontal="right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0" fontId="29" fillId="0" borderId="15" xfId="0" applyFont="1" applyBorder="1" applyAlignment="1">
      <alignment horizontal="left"/>
    </xf>
    <xf numFmtId="0" fontId="31" fillId="0" borderId="15" xfId="0" applyFont="1" applyBorder="1"/>
    <xf numFmtId="0" fontId="10" fillId="0" borderId="41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49" fontId="10" fillId="0" borderId="8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49" fontId="10" fillId="0" borderId="71" xfId="0" applyNumberFormat="1" applyFont="1" applyBorder="1" applyAlignment="1">
      <alignment horizontal="left" vertical="center"/>
    </xf>
    <xf numFmtId="49" fontId="10" fillId="0" borderId="22" xfId="0" applyNumberFormat="1" applyFont="1" applyBorder="1" applyAlignment="1">
      <alignment horizontal="left" vertical="center"/>
    </xf>
    <xf numFmtId="49" fontId="10" fillId="0" borderId="72" xfId="0" applyNumberFormat="1" applyFont="1" applyBorder="1" applyAlignment="1">
      <alignment horizontal="left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left" vertical="center"/>
    </xf>
    <xf numFmtId="49" fontId="10" fillId="0" borderId="15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horizontal="left" vertical="center"/>
    </xf>
    <xf numFmtId="0" fontId="29" fillId="0" borderId="22" xfId="0" applyFont="1" applyBorder="1" applyAlignment="1">
      <alignment horizontal="center" vertical="top"/>
    </xf>
    <xf numFmtId="49" fontId="10" fillId="0" borderId="47" xfId="0" applyNumberFormat="1" applyFont="1" applyBorder="1" applyAlignment="1">
      <alignment horizontal="left" vertical="center"/>
    </xf>
    <xf numFmtId="49" fontId="10" fillId="0" borderId="48" xfId="0" applyNumberFormat="1" applyFont="1" applyBorder="1" applyAlignment="1">
      <alignment horizontal="left" vertical="center"/>
    </xf>
    <xf numFmtId="49" fontId="10" fillId="0" borderId="49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textRotation="90"/>
    </xf>
    <xf numFmtId="0" fontId="7" fillId="0" borderId="45" xfId="0" applyFont="1" applyBorder="1" applyAlignment="1">
      <alignment horizontal="center" vertical="center" textRotation="90"/>
    </xf>
    <xf numFmtId="0" fontId="7" fillId="0" borderId="40" xfId="0" applyFont="1" applyBorder="1" applyAlignment="1">
      <alignment horizontal="center" vertical="center" textRotation="90"/>
    </xf>
    <xf numFmtId="0" fontId="10" fillId="0" borderId="23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center" vertical="center" textRotation="90"/>
    </xf>
    <xf numFmtId="0" fontId="10" fillId="0" borderId="36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7" fillId="0" borderId="39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34" xfId="0" applyFont="1" applyBorder="1" applyAlignment="1">
      <alignment horizontal="center" vertical="center" textRotation="90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textRotation="90"/>
    </xf>
    <xf numFmtId="0" fontId="10" fillId="0" borderId="37" xfId="0" applyFont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textRotation="90" wrapText="1"/>
    </xf>
    <xf numFmtId="0" fontId="10" fillId="0" borderId="45" xfId="0" applyFont="1" applyBorder="1" applyAlignment="1">
      <alignment horizontal="center" vertical="center" textRotation="90" wrapText="1"/>
    </xf>
    <xf numFmtId="0" fontId="10" fillId="0" borderId="40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textRotation="90" wrapText="1"/>
    </xf>
    <xf numFmtId="0" fontId="10" fillId="0" borderId="43" xfId="0" applyFont="1" applyBorder="1" applyAlignment="1">
      <alignment horizontal="center" vertical="center" textRotation="90" wrapText="1"/>
    </xf>
    <xf numFmtId="0" fontId="10" fillId="0" borderId="38" xfId="0" applyFont="1" applyBorder="1" applyAlignment="1">
      <alignment horizontal="center" vertical="center" textRotation="90" wrapText="1"/>
    </xf>
    <xf numFmtId="0" fontId="10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 vertical="center" textRotation="90" wrapText="1"/>
    </xf>
    <xf numFmtId="49" fontId="10" fillId="0" borderId="9" xfId="0" applyNumberFormat="1" applyFont="1" applyBorder="1" applyAlignment="1">
      <alignment horizontal="center" vertical="center" textRotation="90" wrapText="1"/>
    </xf>
    <xf numFmtId="49" fontId="10" fillId="0" borderId="33" xfId="0" applyNumberFormat="1" applyFont="1" applyBorder="1" applyAlignment="1">
      <alignment horizontal="center" vertical="center" textRotation="90" wrapText="1"/>
    </xf>
    <xf numFmtId="0" fontId="10" fillId="0" borderId="3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 shrinkToFit="1"/>
    </xf>
    <xf numFmtId="0" fontId="26" fillId="0" borderId="4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73" xfId="0" applyFont="1" applyBorder="1" applyAlignment="1">
      <alignment horizontal="center" vertical="center" textRotation="90" wrapText="1" shrinkToFit="1"/>
    </xf>
    <xf numFmtId="0" fontId="10" fillId="0" borderId="12" xfId="0" applyFont="1" applyBorder="1" applyAlignment="1">
      <alignment horizontal="center" vertical="center" textRotation="90" wrapText="1" shrinkToFit="1"/>
    </xf>
    <xf numFmtId="0" fontId="10" fillId="0" borderId="36" xfId="0" applyFont="1" applyBorder="1" applyAlignment="1">
      <alignment horizontal="center" vertical="center" textRotation="90" wrapText="1" shrinkToFit="1"/>
    </xf>
    <xf numFmtId="0" fontId="10" fillId="0" borderId="73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textRotation="90" wrapText="1"/>
    </xf>
    <xf numFmtId="0" fontId="10" fillId="0" borderId="59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textRotation="90" shrinkToFit="1"/>
    </xf>
    <xf numFmtId="0" fontId="10" fillId="0" borderId="34" xfId="0" applyFont="1" applyBorder="1" applyAlignment="1">
      <alignment horizontal="center" vertical="center" textRotation="90" shrinkToFit="1"/>
    </xf>
    <xf numFmtId="0" fontId="10" fillId="0" borderId="11" xfId="0" applyFont="1" applyBorder="1" applyAlignment="1">
      <alignment horizontal="center" vertical="center" textRotation="90" wrapText="1" shrinkToFit="1"/>
    </xf>
    <xf numFmtId="0" fontId="10" fillId="0" borderId="11" xfId="0" applyFont="1" applyBorder="1" applyAlignment="1">
      <alignment horizontal="center" vertical="center" textRotation="90" shrinkToFit="1"/>
    </xf>
    <xf numFmtId="0" fontId="10" fillId="0" borderId="35" xfId="0" applyFont="1" applyBorder="1" applyAlignment="1">
      <alignment horizontal="center" vertical="center" textRotation="90" shrinkToFit="1"/>
    </xf>
    <xf numFmtId="0" fontId="10" fillId="0" borderId="35" xfId="0" applyFont="1" applyBorder="1" applyAlignment="1">
      <alignment horizontal="center" vertical="center" textRotation="90" wrapText="1" shrinkToFit="1"/>
    </xf>
    <xf numFmtId="0" fontId="10" fillId="0" borderId="43" xfId="0" applyFont="1" applyBorder="1" applyAlignment="1">
      <alignment horizontal="center" vertical="center" textRotation="90" wrapText="1" shrinkToFit="1"/>
    </xf>
    <xf numFmtId="0" fontId="10" fillId="0" borderId="38" xfId="0" applyFont="1" applyBorder="1" applyAlignment="1">
      <alignment horizontal="center" vertical="center" textRotation="90" wrapText="1" shrinkToFit="1"/>
    </xf>
    <xf numFmtId="0" fontId="11" fillId="0" borderId="15" xfId="2" applyFont="1" applyBorder="1" applyAlignment="1">
      <alignment horizontal="left" vertical="top" wrapText="1"/>
    </xf>
    <xf numFmtId="0" fontId="11" fillId="0" borderId="25" xfId="2" applyFont="1" applyBorder="1" applyAlignment="1">
      <alignment horizontal="left" vertical="top" wrapText="1"/>
    </xf>
    <xf numFmtId="0" fontId="11" fillId="0" borderId="48" xfId="2" applyFont="1" applyBorder="1" applyAlignment="1">
      <alignment horizontal="left" vertical="top" wrapText="1"/>
    </xf>
    <xf numFmtId="0" fontId="11" fillId="0" borderId="49" xfId="2" applyFont="1" applyBorder="1" applyAlignment="1">
      <alignment horizontal="left" vertical="top" wrapText="1"/>
    </xf>
    <xf numFmtId="0" fontId="11" fillId="0" borderId="6" xfId="2" applyFont="1" applyBorder="1" applyAlignment="1">
      <alignment horizontal="left" vertical="top" wrapText="1"/>
    </xf>
    <xf numFmtId="0" fontId="11" fillId="0" borderId="7" xfId="2" applyFont="1" applyBorder="1" applyAlignment="1">
      <alignment horizontal="left" vertical="top" wrapText="1"/>
    </xf>
    <xf numFmtId="0" fontId="13" fillId="0" borderId="0" xfId="2" applyFont="1" applyAlignment="1">
      <alignment horizontal="center" wrapText="1"/>
    </xf>
    <xf numFmtId="0" fontId="21" fillId="0" borderId="39" xfId="2" applyFont="1" applyBorder="1" applyAlignment="1">
      <alignment horizontal="center" vertical="center" wrapText="1"/>
    </xf>
    <xf numFmtId="0" fontId="21" fillId="0" borderId="67" xfId="2" applyFont="1" applyBorder="1" applyAlignment="1">
      <alignment horizontal="center" vertical="center" wrapText="1"/>
    </xf>
    <xf numFmtId="0" fontId="21" fillId="0" borderId="57" xfId="2" applyFont="1" applyBorder="1" applyAlignment="1">
      <alignment horizontal="center" vertical="center" wrapText="1"/>
    </xf>
    <xf numFmtId="0" fontId="21" fillId="0" borderId="58" xfId="2" applyFont="1" applyBorder="1" applyAlignment="1">
      <alignment horizontal="center" vertical="center" wrapText="1"/>
    </xf>
    <xf numFmtId="49" fontId="2" fillId="4" borderId="60" xfId="2" applyNumberFormat="1" applyFill="1" applyBorder="1" applyAlignment="1">
      <alignment horizontal="center" vertical="center" wrapText="1"/>
    </xf>
    <xf numFmtId="49" fontId="2" fillId="4" borderId="18" xfId="2" applyNumberFormat="1" applyFill="1" applyBorder="1" applyAlignment="1">
      <alignment horizontal="center" vertical="center" wrapText="1"/>
    </xf>
    <xf numFmtId="49" fontId="2" fillId="4" borderId="50" xfId="2" applyNumberFormat="1" applyFill="1" applyBorder="1" applyAlignment="1">
      <alignment horizontal="center" vertical="center" wrapText="1"/>
    </xf>
    <xf numFmtId="0" fontId="22" fillId="0" borderId="2" xfId="3" applyFont="1" applyBorder="1" applyAlignment="1">
      <alignment horizontal="left" vertical="center" wrapText="1"/>
    </xf>
    <xf numFmtId="0" fontId="22" fillId="0" borderId="9" xfId="3" applyFont="1" applyBorder="1" applyAlignment="1">
      <alignment horizontal="left" vertical="center" wrapText="1"/>
    </xf>
    <xf numFmtId="0" fontId="22" fillId="0" borderId="33" xfId="3" applyFont="1" applyBorder="1" applyAlignment="1">
      <alignment horizontal="left" vertical="center" wrapText="1"/>
    </xf>
    <xf numFmtId="49" fontId="2" fillId="4" borderId="68" xfId="2" applyNumberFormat="1" applyFill="1" applyBorder="1" applyAlignment="1">
      <alignment horizontal="center" vertical="center" wrapText="1"/>
    </xf>
    <xf numFmtId="0" fontId="11" fillId="0" borderId="26" xfId="2" applyFont="1" applyBorder="1" applyAlignment="1">
      <alignment horizontal="left" vertical="top" wrapText="1"/>
    </xf>
    <xf numFmtId="0" fontId="11" fillId="0" borderId="28" xfId="2" applyFont="1" applyBorder="1" applyAlignment="1">
      <alignment horizontal="left" vertical="top" wrapText="1"/>
    </xf>
    <xf numFmtId="0" fontId="1" fillId="0" borderId="69" xfId="5" applyBorder="1" applyAlignment="1">
      <alignment horizontal="center"/>
    </xf>
    <xf numFmtId="0" fontId="1" fillId="0" borderId="10" xfId="5" applyBorder="1" applyAlignment="1">
      <alignment horizontal="center"/>
    </xf>
    <xf numFmtId="0" fontId="1" fillId="0" borderId="70" xfId="5" applyBorder="1" applyAlignment="1">
      <alignment horizontal="center"/>
    </xf>
    <xf numFmtId="0" fontId="1" fillId="0" borderId="43" xfId="5" applyBorder="1" applyAlignment="1">
      <alignment horizontal="center"/>
    </xf>
    <xf numFmtId="0" fontId="1" fillId="0" borderId="61" xfId="5" applyBorder="1" applyAlignment="1">
      <alignment horizontal="center"/>
    </xf>
    <xf numFmtId="0" fontId="1" fillId="0" borderId="62" xfId="5" applyBorder="1" applyAlignment="1">
      <alignment horizontal="center"/>
    </xf>
  </cellXfs>
  <cellStyles count="6">
    <cellStyle name="Звичайний 2" xfId="2"/>
    <cellStyle name="Обычный" xfId="0" builtinId="0"/>
    <cellStyle name="Обычный 2" xfId="5"/>
    <cellStyle name="Обычный_rab00_01" xfId="1"/>
    <cellStyle name="Обычный_Зразок плану 11_12 " xfId="3"/>
    <cellStyle name="Обычный_Зразок ПМ бакал.11_12 20.01.11 (1)" xfId="4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6;&#1084;/Downloads/__05.06.24_&#1053;&#1055;_076_2024_&#1030;&#1055;&#1041;&#1058;_&#1079;&#1075;&#1086;&#1088;&#1085;&#1091;&#1090;&#1086;_&#1076;&#1083;&#1103;%20&#1076;&#1088;&#1091;&#1082;&#10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6;&#1084;/Downloads/shablon_navchalnogo_planu_udunt_dlya_say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аркуш"/>
      <sheetName val="Тетраместровий варіант"/>
      <sheetName val="Вибірковий блок"/>
      <sheetName val="Послідовність ОК"/>
      <sheetName val="Данные"/>
      <sheetName val="Разделы"/>
    </sheetNames>
    <sheetDataSet>
      <sheetData sheetId="0">
        <row r="5">
          <cell r="AS5" t="str">
            <v>денна</v>
          </cell>
        </row>
        <row r="12">
          <cell r="L12" t="str">
            <v>Перший бакалаврський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аркуш"/>
      <sheetName val=" Семестровий варіант"/>
      <sheetName val="Тетраместровий варіант"/>
      <sheetName val="Вибірковий блок"/>
      <sheetName val="Правила"/>
      <sheetName val="Лист погодження"/>
      <sheetName val="Довідник"/>
      <sheetName val="Данные"/>
      <sheetName val="Разделы"/>
    </sheetNames>
    <sheetDataSet>
      <sheetData sheetId="0">
        <row r="5">
          <cell r="AS5" t="str">
            <v>денна</v>
          </cell>
        </row>
        <row r="12">
          <cell r="L12" t="str">
            <v>Перший бакалаврський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4"/>
  <sheetViews>
    <sheetView topLeftCell="A13" workbookViewId="0">
      <selection activeCell="L10" sqref="L10:AJ10"/>
    </sheetView>
  </sheetViews>
  <sheetFormatPr defaultRowHeight="15" x14ac:dyDescent="0.2"/>
  <cols>
    <col min="1" max="1" width="6.5546875" customWidth="1"/>
    <col min="2" max="2" width="1.88671875" customWidth="1"/>
    <col min="3" max="3" width="1.6640625" customWidth="1"/>
    <col min="4" max="9" width="1.88671875" customWidth="1"/>
    <col min="10" max="10" width="2" customWidth="1"/>
    <col min="11" max="11" width="1.88671875" customWidth="1"/>
    <col min="12" max="15" width="2" customWidth="1"/>
    <col min="16" max="17" width="2.109375" customWidth="1"/>
    <col min="18" max="18" width="1.88671875" customWidth="1"/>
    <col min="19" max="19" width="2" customWidth="1"/>
    <col min="20" max="21" width="2.109375" customWidth="1"/>
    <col min="22" max="22" width="2" customWidth="1"/>
    <col min="23" max="23" width="2.109375" customWidth="1"/>
    <col min="24" max="24" width="2" customWidth="1"/>
    <col min="25" max="29" width="2.109375" customWidth="1"/>
    <col min="30" max="31" width="2" customWidth="1"/>
    <col min="32" max="32" width="1.88671875" customWidth="1"/>
    <col min="33" max="34" width="2" customWidth="1"/>
    <col min="35" max="35" width="2.109375" customWidth="1"/>
    <col min="36" max="37" width="1.88671875" customWidth="1"/>
    <col min="38" max="44" width="2.109375" customWidth="1"/>
    <col min="45" max="45" width="2" customWidth="1"/>
    <col min="46" max="46" width="2.109375" customWidth="1"/>
    <col min="47" max="47" width="2.33203125" customWidth="1"/>
    <col min="48" max="48" width="2.109375" customWidth="1"/>
    <col min="49" max="50" width="2.21875" customWidth="1"/>
    <col min="51" max="52" width="2.109375" customWidth="1"/>
    <col min="53" max="53" width="1.88671875" customWidth="1"/>
  </cols>
  <sheetData>
    <row r="1" spans="1:53" ht="20.45" customHeight="1" x14ac:dyDescent="0.2">
      <c r="A1" s="188" t="s">
        <v>70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9" t="s">
        <v>71</v>
      </c>
      <c r="AN1" s="190"/>
      <c r="AO1" s="190"/>
      <c r="AP1" s="190"/>
      <c r="AQ1" s="190"/>
      <c r="AR1" s="190"/>
      <c r="AS1" s="190" t="s">
        <v>171</v>
      </c>
      <c r="AT1" s="190"/>
      <c r="AU1" s="190"/>
      <c r="AV1" s="190"/>
      <c r="AW1" s="190"/>
      <c r="AX1" s="190"/>
      <c r="AY1" s="190"/>
      <c r="AZ1" s="190"/>
      <c r="BA1" s="190"/>
    </row>
    <row r="2" spans="1:53" x14ac:dyDescent="0.2">
      <c r="A2" s="188" t="s">
        <v>72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</row>
    <row r="3" spans="1:53" x14ac:dyDescent="0.2">
      <c r="A3" s="188" t="s">
        <v>73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91" t="s">
        <v>133</v>
      </c>
      <c r="AN3" s="191"/>
      <c r="AO3" s="191"/>
      <c r="AP3" s="191"/>
      <c r="AQ3" s="191"/>
      <c r="AR3" s="191"/>
      <c r="AS3" s="192" t="s">
        <v>188</v>
      </c>
      <c r="AT3" s="192"/>
      <c r="AU3" s="192"/>
      <c r="AV3" s="192"/>
      <c r="AW3" s="192"/>
      <c r="AX3" s="192"/>
      <c r="AY3" s="192"/>
      <c r="AZ3" s="192"/>
      <c r="BA3" s="192"/>
    </row>
    <row r="4" spans="1:53" x14ac:dyDescent="0.2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1" t="s">
        <v>74</v>
      </c>
      <c r="AN4" s="191"/>
      <c r="AO4" s="191"/>
      <c r="AP4" s="191"/>
      <c r="AQ4" s="191"/>
      <c r="AR4" s="191"/>
      <c r="AS4" s="192">
        <v>2025</v>
      </c>
      <c r="AT4" s="192"/>
      <c r="AU4" s="192"/>
      <c r="AV4" s="192"/>
      <c r="AW4" s="192"/>
      <c r="AX4" s="192"/>
      <c r="AY4" s="192"/>
      <c r="AZ4" s="192"/>
      <c r="BA4" s="192"/>
    </row>
    <row r="5" spans="1:53" x14ac:dyDescent="0.2">
      <c r="A5" s="194" t="s">
        <v>75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1" t="s">
        <v>76</v>
      </c>
      <c r="AN5" s="191"/>
      <c r="AO5" s="191"/>
      <c r="AP5" s="191"/>
      <c r="AQ5" s="191"/>
      <c r="AR5" s="191"/>
      <c r="AS5" s="192" t="s">
        <v>148</v>
      </c>
      <c r="AT5" s="192"/>
      <c r="AU5" s="192"/>
      <c r="AV5" s="192"/>
      <c r="AW5" s="192"/>
      <c r="AX5" s="192"/>
      <c r="AY5" s="192"/>
      <c r="AZ5" s="192"/>
      <c r="BA5" s="192"/>
    </row>
    <row r="6" spans="1:53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91" t="s">
        <v>77</v>
      </c>
      <c r="AN6" s="191"/>
      <c r="AO6" s="191"/>
      <c r="AP6" s="191"/>
      <c r="AQ6" s="191"/>
      <c r="AR6" s="191"/>
      <c r="AS6" s="192" t="s">
        <v>134</v>
      </c>
      <c r="AT6" s="192"/>
      <c r="AU6" s="192"/>
      <c r="AV6" s="192"/>
      <c r="AW6" s="192"/>
      <c r="AX6" s="192"/>
      <c r="AY6" s="192"/>
      <c r="AZ6" s="192"/>
      <c r="BA6" s="192"/>
    </row>
    <row r="7" spans="1:53" ht="12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25"/>
      <c r="AN7" s="25"/>
      <c r="AO7" s="25"/>
      <c r="AP7" s="25"/>
      <c r="AQ7" s="25"/>
      <c r="AR7" s="25"/>
      <c r="AS7" s="30"/>
      <c r="AT7" s="30"/>
      <c r="AU7" s="30"/>
      <c r="AV7" s="30"/>
      <c r="AW7" s="30"/>
      <c r="AX7" s="30"/>
      <c r="AY7" s="30"/>
      <c r="AZ7" s="30"/>
      <c r="BA7" s="30"/>
    </row>
    <row r="8" spans="1:53" ht="20.45" customHeight="1" x14ac:dyDescent="0.25">
      <c r="A8" s="195" t="s">
        <v>78</v>
      </c>
      <c r="B8" s="195"/>
      <c r="C8" s="195"/>
      <c r="D8" s="195"/>
      <c r="E8" s="195"/>
      <c r="F8" s="195"/>
      <c r="G8" s="195"/>
      <c r="H8" s="195"/>
      <c r="I8" s="195"/>
      <c r="J8" s="195"/>
      <c r="K8" s="31"/>
      <c r="L8" s="196" t="s">
        <v>187</v>
      </c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32"/>
      <c r="AL8" s="3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</row>
    <row r="9" spans="1:53" ht="15.75" x14ac:dyDescent="0.25">
      <c r="A9" s="197" t="s">
        <v>79</v>
      </c>
      <c r="B9" s="197"/>
      <c r="C9" s="197"/>
      <c r="D9" s="197"/>
      <c r="E9" s="197"/>
      <c r="F9" s="197"/>
      <c r="G9" s="197"/>
      <c r="H9" s="197"/>
      <c r="I9" s="197"/>
      <c r="J9" s="197"/>
      <c r="K9" s="33"/>
      <c r="L9" s="198" t="s">
        <v>194</v>
      </c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34"/>
      <c r="AL9" s="34"/>
      <c r="AM9" s="199" t="s">
        <v>80</v>
      </c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</row>
    <row r="10" spans="1:53" ht="15.75" x14ac:dyDescent="0.25">
      <c r="A10" s="197" t="s">
        <v>81</v>
      </c>
      <c r="B10" s="197"/>
      <c r="C10" s="197"/>
      <c r="D10" s="197"/>
      <c r="E10" s="197"/>
      <c r="F10" s="197"/>
      <c r="G10" s="197"/>
      <c r="H10" s="197"/>
      <c r="I10" s="197"/>
      <c r="J10" s="197"/>
      <c r="K10" s="33"/>
      <c r="L10" s="198" t="s">
        <v>195</v>
      </c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34"/>
      <c r="AL10" s="34"/>
      <c r="AM10" s="201" t="s">
        <v>82</v>
      </c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</row>
    <row r="11" spans="1:53" ht="13.35" customHeight="1" x14ac:dyDescent="0.25">
      <c r="A11" s="202" t="s">
        <v>83</v>
      </c>
      <c r="B11" s="202"/>
      <c r="C11" s="202"/>
      <c r="D11" s="202"/>
      <c r="E11" s="202"/>
      <c r="F11" s="202"/>
      <c r="G11" s="202"/>
      <c r="H11" s="202"/>
      <c r="I11" s="202"/>
      <c r="J11" s="202"/>
      <c r="K11" s="35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35"/>
      <c r="AL11" s="35"/>
      <c r="AM11" s="204" t="s">
        <v>147</v>
      </c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</row>
    <row r="12" spans="1:53" ht="15.75" x14ac:dyDescent="0.25">
      <c r="A12" s="202" t="s">
        <v>84</v>
      </c>
      <c r="B12" s="202"/>
      <c r="C12" s="202"/>
      <c r="D12" s="202"/>
      <c r="E12" s="202"/>
      <c r="F12" s="202"/>
      <c r="G12" s="202"/>
      <c r="H12" s="202"/>
      <c r="I12" s="202"/>
      <c r="J12" s="202"/>
      <c r="K12" s="35"/>
      <c r="L12" s="205" t="s">
        <v>132</v>
      </c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35"/>
      <c r="AL12" s="35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</row>
    <row r="13" spans="1:53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206" t="s">
        <v>135</v>
      </c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</row>
    <row r="14" spans="1:53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14"/>
      <c r="AN14" s="14"/>
      <c r="AO14" s="207" t="s">
        <v>85</v>
      </c>
      <c r="AP14" s="207"/>
      <c r="AQ14" s="207"/>
      <c r="AR14" s="207"/>
      <c r="AS14" s="207"/>
      <c r="AT14" s="207"/>
      <c r="AU14" s="207"/>
      <c r="AV14" s="207" t="s">
        <v>60</v>
      </c>
      <c r="AW14" s="207"/>
      <c r="AX14" s="207"/>
      <c r="AY14" s="207"/>
      <c r="AZ14" s="207"/>
      <c r="BA14" s="207"/>
    </row>
    <row r="15" spans="1:53" x14ac:dyDescent="0.2">
      <c r="A15" s="36"/>
      <c r="B15" s="36"/>
      <c r="C15" s="36"/>
      <c r="D15" s="36"/>
      <c r="E15" s="36"/>
      <c r="F15" s="36"/>
      <c r="G15" s="36"/>
      <c r="H15" s="36"/>
      <c r="I15" s="14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200" t="s">
        <v>86</v>
      </c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</row>
    <row r="16" spans="1:53" x14ac:dyDescent="0.2">
      <c r="A16" s="194" t="s">
        <v>87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</row>
    <row r="17" spans="1:53" ht="11.45" customHeight="1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</row>
    <row r="18" spans="1:53" x14ac:dyDescent="0.2">
      <c r="A18" s="210" t="s">
        <v>88</v>
      </c>
      <c r="B18" s="212" t="s">
        <v>89</v>
      </c>
      <c r="C18" s="213"/>
      <c r="D18" s="213"/>
      <c r="E18" s="213"/>
      <c r="F18" s="213" t="s">
        <v>90</v>
      </c>
      <c r="G18" s="213"/>
      <c r="H18" s="213"/>
      <c r="I18" s="213"/>
      <c r="J18" s="213"/>
      <c r="K18" s="213" t="s">
        <v>91</v>
      </c>
      <c r="L18" s="213"/>
      <c r="M18" s="213"/>
      <c r="N18" s="213"/>
      <c r="O18" s="213" t="s">
        <v>92</v>
      </c>
      <c r="P18" s="213"/>
      <c r="Q18" s="213"/>
      <c r="R18" s="213"/>
      <c r="S18" s="213" t="s">
        <v>93</v>
      </c>
      <c r="T18" s="213"/>
      <c r="U18" s="213"/>
      <c r="V18" s="213"/>
      <c r="W18" s="213"/>
      <c r="X18" s="213" t="s">
        <v>94</v>
      </c>
      <c r="Y18" s="213"/>
      <c r="Z18" s="213"/>
      <c r="AA18" s="213"/>
      <c r="AB18" s="213" t="s">
        <v>95</v>
      </c>
      <c r="AC18" s="213"/>
      <c r="AD18" s="213"/>
      <c r="AE18" s="213"/>
      <c r="AF18" s="213" t="s">
        <v>96</v>
      </c>
      <c r="AG18" s="213"/>
      <c r="AH18" s="213"/>
      <c r="AI18" s="213"/>
      <c r="AJ18" s="213" t="s">
        <v>97</v>
      </c>
      <c r="AK18" s="213"/>
      <c r="AL18" s="213"/>
      <c r="AM18" s="213"/>
      <c r="AN18" s="213"/>
      <c r="AO18" s="213" t="s">
        <v>98</v>
      </c>
      <c r="AP18" s="213"/>
      <c r="AQ18" s="213"/>
      <c r="AR18" s="213"/>
      <c r="AS18" s="213" t="s">
        <v>99</v>
      </c>
      <c r="AT18" s="213"/>
      <c r="AU18" s="213"/>
      <c r="AV18" s="213"/>
      <c r="AW18" s="213" t="s">
        <v>100</v>
      </c>
      <c r="AX18" s="213"/>
      <c r="AY18" s="213"/>
      <c r="AZ18" s="213"/>
      <c r="BA18" s="217"/>
    </row>
    <row r="19" spans="1:53" ht="15.75" thickBot="1" x14ac:dyDescent="0.25">
      <c r="A19" s="211"/>
      <c r="B19" s="20">
        <v>1</v>
      </c>
      <c r="C19" s="21">
        <f>B19+1</f>
        <v>2</v>
      </c>
      <c r="D19" s="21">
        <f t="shared" ref="D19:BA19" si="0">C19+1</f>
        <v>3</v>
      </c>
      <c r="E19" s="21">
        <f t="shared" si="0"/>
        <v>4</v>
      </c>
      <c r="F19" s="21">
        <f t="shared" si="0"/>
        <v>5</v>
      </c>
      <c r="G19" s="21">
        <f t="shared" si="0"/>
        <v>6</v>
      </c>
      <c r="H19" s="21">
        <f t="shared" si="0"/>
        <v>7</v>
      </c>
      <c r="I19" s="21">
        <f t="shared" si="0"/>
        <v>8</v>
      </c>
      <c r="J19" s="21">
        <f t="shared" si="0"/>
        <v>9</v>
      </c>
      <c r="K19" s="21">
        <f t="shared" si="0"/>
        <v>10</v>
      </c>
      <c r="L19" s="21">
        <f t="shared" si="0"/>
        <v>11</v>
      </c>
      <c r="M19" s="21">
        <f t="shared" si="0"/>
        <v>12</v>
      </c>
      <c r="N19" s="21">
        <f t="shared" si="0"/>
        <v>13</v>
      </c>
      <c r="O19" s="21">
        <f t="shared" si="0"/>
        <v>14</v>
      </c>
      <c r="P19" s="21">
        <f t="shared" si="0"/>
        <v>15</v>
      </c>
      <c r="Q19" s="21">
        <f t="shared" si="0"/>
        <v>16</v>
      </c>
      <c r="R19" s="21">
        <f t="shared" si="0"/>
        <v>17</v>
      </c>
      <c r="S19" s="21">
        <f t="shared" si="0"/>
        <v>18</v>
      </c>
      <c r="T19" s="21">
        <f t="shared" si="0"/>
        <v>19</v>
      </c>
      <c r="U19" s="21">
        <f t="shared" si="0"/>
        <v>20</v>
      </c>
      <c r="V19" s="21">
        <f t="shared" si="0"/>
        <v>21</v>
      </c>
      <c r="W19" s="21">
        <f t="shared" si="0"/>
        <v>22</v>
      </c>
      <c r="X19" s="21">
        <f t="shared" si="0"/>
        <v>23</v>
      </c>
      <c r="Y19" s="21">
        <f t="shared" si="0"/>
        <v>24</v>
      </c>
      <c r="Z19" s="21">
        <f t="shared" si="0"/>
        <v>25</v>
      </c>
      <c r="AA19" s="21">
        <f t="shared" si="0"/>
        <v>26</v>
      </c>
      <c r="AB19" s="21">
        <f t="shared" si="0"/>
        <v>27</v>
      </c>
      <c r="AC19" s="21">
        <f t="shared" si="0"/>
        <v>28</v>
      </c>
      <c r="AD19" s="21">
        <f t="shared" si="0"/>
        <v>29</v>
      </c>
      <c r="AE19" s="21">
        <f t="shared" si="0"/>
        <v>30</v>
      </c>
      <c r="AF19" s="21">
        <f t="shared" si="0"/>
        <v>31</v>
      </c>
      <c r="AG19" s="21">
        <f t="shared" si="0"/>
        <v>32</v>
      </c>
      <c r="AH19" s="21">
        <f t="shared" si="0"/>
        <v>33</v>
      </c>
      <c r="AI19" s="21">
        <f t="shared" si="0"/>
        <v>34</v>
      </c>
      <c r="AJ19" s="21">
        <f t="shared" si="0"/>
        <v>35</v>
      </c>
      <c r="AK19" s="21">
        <f t="shared" si="0"/>
        <v>36</v>
      </c>
      <c r="AL19" s="21">
        <f t="shared" si="0"/>
        <v>37</v>
      </c>
      <c r="AM19" s="21">
        <f t="shared" si="0"/>
        <v>38</v>
      </c>
      <c r="AN19" s="21">
        <f t="shared" si="0"/>
        <v>39</v>
      </c>
      <c r="AO19" s="21">
        <f t="shared" si="0"/>
        <v>40</v>
      </c>
      <c r="AP19" s="21">
        <f t="shared" si="0"/>
        <v>41</v>
      </c>
      <c r="AQ19" s="21">
        <f t="shared" si="0"/>
        <v>42</v>
      </c>
      <c r="AR19" s="21">
        <f t="shared" si="0"/>
        <v>43</v>
      </c>
      <c r="AS19" s="21">
        <f t="shared" si="0"/>
        <v>44</v>
      </c>
      <c r="AT19" s="21">
        <f t="shared" si="0"/>
        <v>45</v>
      </c>
      <c r="AU19" s="21">
        <f t="shared" si="0"/>
        <v>46</v>
      </c>
      <c r="AV19" s="21">
        <f t="shared" si="0"/>
        <v>47</v>
      </c>
      <c r="AW19" s="21">
        <f t="shared" si="0"/>
        <v>48</v>
      </c>
      <c r="AX19" s="21">
        <f t="shared" si="0"/>
        <v>49</v>
      </c>
      <c r="AY19" s="21">
        <f t="shared" si="0"/>
        <v>50</v>
      </c>
      <c r="AZ19" s="21">
        <f t="shared" si="0"/>
        <v>51</v>
      </c>
      <c r="BA19" s="22">
        <f t="shared" si="0"/>
        <v>52</v>
      </c>
    </row>
    <row r="20" spans="1:53" ht="15.75" thickBot="1" x14ac:dyDescent="0.25">
      <c r="A20" s="23" t="s">
        <v>101</v>
      </c>
      <c r="B20" s="170"/>
      <c r="C20" s="172"/>
      <c r="D20" s="172"/>
      <c r="E20" s="172" t="s">
        <v>116</v>
      </c>
      <c r="F20" s="172"/>
      <c r="G20" s="172"/>
      <c r="H20" s="172"/>
      <c r="I20" s="172"/>
      <c r="J20" s="172"/>
      <c r="K20" s="173"/>
      <c r="L20" s="172"/>
      <c r="M20" s="172"/>
      <c r="N20" s="172"/>
      <c r="O20" s="172"/>
      <c r="P20" s="172"/>
      <c r="Q20" s="172"/>
      <c r="R20" s="172" t="s">
        <v>104</v>
      </c>
      <c r="S20" s="172" t="s">
        <v>104</v>
      </c>
      <c r="T20" s="172" t="s">
        <v>116</v>
      </c>
      <c r="U20" s="172"/>
      <c r="V20" s="172"/>
      <c r="W20" s="173"/>
      <c r="X20" s="172"/>
      <c r="Y20" s="172"/>
      <c r="Z20" s="172"/>
      <c r="AA20" s="172"/>
      <c r="AB20" s="172"/>
      <c r="AC20" s="172"/>
      <c r="AD20" s="172"/>
      <c r="AE20" s="173"/>
      <c r="AF20" s="172"/>
      <c r="AG20" s="172"/>
      <c r="AH20" s="172"/>
      <c r="AI20" s="172"/>
      <c r="AJ20" s="172"/>
      <c r="AK20" s="172"/>
      <c r="AL20" s="172" t="s">
        <v>104</v>
      </c>
      <c r="AM20" s="172" t="s">
        <v>104</v>
      </c>
      <c r="AN20" s="172"/>
      <c r="AO20" s="172"/>
      <c r="AP20" s="172"/>
      <c r="AQ20" s="172"/>
      <c r="AR20" s="172"/>
      <c r="AS20" s="172"/>
      <c r="AT20" s="172" t="s">
        <v>105</v>
      </c>
      <c r="AU20" s="172" t="s">
        <v>105</v>
      </c>
      <c r="AV20" s="172" t="s">
        <v>105</v>
      </c>
      <c r="AW20" s="172" t="s">
        <v>105</v>
      </c>
      <c r="AX20" s="172" t="s">
        <v>105</v>
      </c>
      <c r="AY20" s="172" t="s">
        <v>105</v>
      </c>
      <c r="AZ20" s="172" t="s">
        <v>105</v>
      </c>
      <c r="BA20" s="174" t="s">
        <v>105</v>
      </c>
    </row>
    <row r="21" spans="1:53" x14ac:dyDescent="0.2">
      <c r="A21" s="24" t="s">
        <v>106</v>
      </c>
      <c r="B21" s="173" t="s">
        <v>107</v>
      </c>
      <c r="C21" s="173" t="s">
        <v>107</v>
      </c>
      <c r="D21" s="173" t="s">
        <v>107</v>
      </c>
      <c r="E21" s="173" t="s">
        <v>107</v>
      </c>
      <c r="F21" s="172" t="s">
        <v>108</v>
      </c>
      <c r="G21" s="172" t="s">
        <v>108</v>
      </c>
      <c r="H21" s="172" t="s">
        <v>108</v>
      </c>
      <c r="I21" s="172" t="s">
        <v>108</v>
      </c>
      <c r="J21" s="172" t="s">
        <v>108</v>
      </c>
      <c r="K21" s="172" t="s">
        <v>108</v>
      </c>
      <c r="L21" s="172" t="s">
        <v>108</v>
      </c>
      <c r="M21" s="172" t="s">
        <v>108</v>
      </c>
      <c r="N21" s="172" t="s">
        <v>108</v>
      </c>
      <c r="O21" s="172" t="s">
        <v>108</v>
      </c>
      <c r="P21" s="172" t="s">
        <v>108</v>
      </c>
      <c r="Q21" s="172" t="s">
        <v>108</v>
      </c>
      <c r="R21" s="172" t="s">
        <v>109</v>
      </c>
      <c r="S21" s="172" t="s">
        <v>109</v>
      </c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3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4"/>
    </row>
    <row r="22" spans="1:53" ht="9" customHeight="1" x14ac:dyDescent="0.2">
      <c r="A22" s="208" t="s">
        <v>110</v>
      </c>
      <c r="B22" s="208"/>
      <c r="C22" s="208"/>
      <c r="D22" s="208"/>
      <c r="E22" s="209"/>
      <c r="F22" s="39" t="s">
        <v>102</v>
      </c>
      <c r="G22" s="40" t="s">
        <v>111</v>
      </c>
      <c r="H22" s="41" t="s">
        <v>112</v>
      </c>
      <c r="I22" s="40"/>
      <c r="J22" s="40"/>
      <c r="K22" s="40"/>
      <c r="L22" s="40"/>
      <c r="M22" s="39" t="s">
        <v>107</v>
      </c>
      <c r="N22" s="40" t="s">
        <v>111</v>
      </c>
      <c r="O22" s="41" t="s">
        <v>113</v>
      </c>
      <c r="P22" s="40"/>
      <c r="Q22" s="40"/>
      <c r="R22" s="42"/>
      <c r="S22" s="39" t="s">
        <v>103</v>
      </c>
      <c r="T22" s="43" t="s">
        <v>111</v>
      </c>
      <c r="U22" s="41" t="s">
        <v>114</v>
      </c>
      <c r="V22" s="44"/>
      <c r="W22" s="44"/>
      <c r="X22" s="44"/>
      <c r="Y22" s="44"/>
      <c r="Z22" s="42"/>
      <c r="AA22" s="39" t="s">
        <v>104</v>
      </c>
      <c r="AB22" s="40" t="s">
        <v>111</v>
      </c>
      <c r="AC22" s="45" t="s">
        <v>115</v>
      </c>
      <c r="AD22" s="45"/>
      <c r="AE22" s="45"/>
      <c r="AF22" s="42"/>
      <c r="AG22" s="39" t="s">
        <v>116</v>
      </c>
      <c r="AH22" s="40" t="s">
        <v>111</v>
      </c>
      <c r="AI22" s="45" t="s">
        <v>117</v>
      </c>
      <c r="AJ22" s="45"/>
      <c r="AK22" s="45"/>
      <c r="AL22" s="39" t="s">
        <v>105</v>
      </c>
      <c r="AM22" s="40" t="s">
        <v>111</v>
      </c>
      <c r="AN22" s="41" t="s">
        <v>118</v>
      </c>
      <c r="AO22" s="40"/>
      <c r="AP22" s="42"/>
      <c r="AQ22" s="46" t="s">
        <v>108</v>
      </c>
      <c r="AR22" s="42" t="s">
        <v>111</v>
      </c>
      <c r="AS22" s="45" t="s">
        <v>119</v>
      </c>
      <c r="AT22" s="45"/>
      <c r="AU22" s="45"/>
      <c r="AV22" s="44"/>
      <c r="AW22" s="47" t="s">
        <v>109</v>
      </c>
      <c r="AX22" s="44" t="s">
        <v>120</v>
      </c>
      <c r="AY22" s="44"/>
      <c r="AZ22" s="44"/>
      <c r="BA22" s="44"/>
    </row>
    <row r="23" spans="1:53" ht="10.3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3" x14ac:dyDescent="0.2">
      <c r="A24" s="194" t="s">
        <v>121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33"/>
      <c r="X24" s="33"/>
      <c r="Y24" s="33"/>
      <c r="Z24" s="33"/>
      <c r="AA24" s="33"/>
      <c r="AB24" s="33"/>
      <c r="AC24" s="194" t="s">
        <v>122</v>
      </c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</row>
    <row r="25" spans="1:53" ht="9.6" customHeight="1" thickBo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</row>
    <row r="26" spans="1:53" ht="16.5" thickBot="1" x14ac:dyDescent="0.3">
      <c r="A26" s="218" t="s">
        <v>88</v>
      </c>
      <c r="B26" s="214" t="s">
        <v>123</v>
      </c>
      <c r="C26" s="214"/>
      <c r="D26" s="214"/>
      <c r="E26" s="214" t="s">
        <v>124</v>
      </c>
      <c r="F26" s="214"/>
      <c r="G26" s="214"/>
      <c r="H26" s="214" t="s">
        <v>113</v>
      </c>
      <c r="I26" s="214"/>
      <c r="J26" s="214"/>
      <c r="K26" s="214" t="s">
        <v>55</v>
      </c>
      <c r="L26" s="214"/>
      <c r="M26" s="214"/>
      <c r="N26" s="214" t="s">
        <v>125</v>
      </c>
      <c r="O26" s="214"/>
      <c r="P26" s="214"/>
      <c r="Q26" s="214" t="s">
        <v>118</v>
      </c>
      <c r="R26" s="214"/>
      <c r="S26" s="252"/>
      <c r="T26" s="218" t="s">
        <v>13</v>
      </c>
      <c r="U26" s="214"/>
      <c r="V26" s="219"/>
      <c r="W26" s="17"/>
      <c r="X26" s="17"/>
      <c r="Y26" s="18"/>
      <c r="Z26" s="18"/>
      <c r="AA26" s="19"/>
      <c r="AB26" s="19"/>
      <c r="AC26" s="224" t="s">
        <v>126</v>
      </c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 t="s">
        <v>127</v>
      </c>
      <c r="AQ26" s="225"/>
      <c r="AR26" s="225"/>
      <c r="AS26" s="225"/>
      <c r="AT26" s="225"/>
      <c r="AU26" s="225"/>
      <c r="AV26" s="225" t="s">
        <v>128</v>
      </c>
      <c r="AW26" s="225"/>
      <c r="AX26" s="225"/>
      <c r="AY26" s="225"/>
      <c r="AZ26" s="225"/>
      <c r="BA26" s="226"/>
    </row>
    <row r="27" spans="1:53" ht="15.75" x14ac:dyDescent="0.25">
      <c r="A27" s="220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53"/>
      <c r="T27" s="220"/>
      <c r="U27" s="215"/>
      <c r="V27" s="221"/>
      <c r="W27" s="17"/>
      <c r="X27" s="17"/>
      <c r="Y27" s="18"/>
      <c r="Z27" s="18"/>
      <c r="AA27" s="19"/>
      <c r="AB27" s="19"/>
      <c r="AC27" s="229" t="s">
        <v>54</v>
      </c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27">
        <v>3</v>
      </c>
      <c r="AQ27" s="227"/>
      <c r="AR27" s="227"/>
      <c r="AS27" s="227"/>
      <c r="AT27" s="227"/>
      <c r="AU27" s="227"/>
      <c r="AV27" s="227">
        <v>4</v>
      </c>
      <c r="AW27" s="227"/>
      <c r="AX27" s="227"/>
      <c r="AY27" s="227"/>
      <c r="AZ27" s="227"/>
      <c r="BA27" s="228"/>
    </row>
    <row r="28" spans="1:53" ht="12" customHeight="1" x14ac:dyDescent="0.25">
      <c r="A28" s="220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53"/>
      <c r="T28" s="220"/>
      <c r="U28" s="215"/>
      <c r="V28" s="221"/>
      <c r="W28" s="17"/>
      <c r="X28" s="17"/>
      <c r="Y28" s="16"/>
      <c r="Z28" s="16"/>
      <c r="AA28" s="26"/>
      <c r="AB28" s="26"/>
      <c r="AC28" s="229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232"/>
    </row>
    <row r="29" spans="1:53" ht="16.5" thickBot="1" x14ac:dyDescent="0.3">
      <c r="A29" s="220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53"/>
      <c r="T29" s="220"/>
      <c r="U29" s="215"/>
      <c r="V29" s="221"/>
      <c r="W29" s="17"/>
      <c r="X29" s="17"/>
      <c r="Y29" s="16"/>
      <c r="Z29" s="16"/>
      <c r="AA29" s="26"/>
      <c r="AB29" s="26"/>
      <c r="AC29" s="233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49"/>
      <c r="AQ29" s="249"/>
      <c r="AR29" s="249"/>
      <c r="AS29" s="249"/>
      <c r="AT29" s="249"/>
      <c r="AU29" s="249"/>
      <c r="AV29" s="249"/>
      <c r="AW29" s="249"/>
      <c r="AX29" s="249"/>
      <c r="AY29" s="249"/>
      <c r="AZ29" s="249"/>
      <c r="BA29" s="250"/>
    </row>
    <row r="30" spans="1:53" ht="21" customHeight="1" thickBot="1" x14ac:dyDescent="0.3">
      <c r="A30" s="222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54"/>
      <c r="T30" s="222"/>
      <c r="U30" s="216"/>
      <c r="V30" s="223"/>
      <c r="W30" s="17"/>
      <c r="X30" s="17"/>
      <c r="Y30" s="16"/>
      <c r="Z30" s="16"/>
      <c r="AA30" s="26"/>
      <c r="AB30" s="26"/>
      <c r="AC30" s="26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17"/>
      <c r="AY30" s="17"/>
      <c r="AZ30" s="17"/>
      <c r="BA30" s="17"/>
    </row>
    <row r="31" spans="1:53" ht="12.6" customHeight="1" x14ac:dyDescent="0.25">
      <c r="A31" s="28" t="s">
        <v>101</v>
      </c>
      <c r="B31" s="243">
        <f>COUNTIF(B20:BA20,"Т")+COUNTIF(B20:BA20,"Н")</f>
        <v>2</v>
      </c>
      <c r="C31" s="243"/>
      <c r="D31" s="243"/>
      <c r="E31" s="243">
        <f>COUNTIF(B20:BA20,"С")+COUNTIF(B20:BA20,"Кз")</f>
        <v>4</v>
      </c>
      <c r="F31" s="243"/>
      <c r="G31" s="243"/>
      <c r="H31" s="243">
        <f>COUNTIF(B20:BA20,"П")</f>
        <v>0</v>
      </c>
      <c r="I31" s="243"/>
      <c r="J31" s="243"/>
      <c r="K31" s="243">
        <f>COUNTIF(B20:BA20,"Д")</f>
        <v>0</v>
      </c>
      <c r="L31" s="243"/>
      <c r="M31" s="243"/>
      <c r="N31" s="243">
        <f>COUNTIF(B20:BA20,"А")</f>
        <v>0</v>
      </c>
      <c r="O31" s="243"/>
      <c r="P31" s="243"/>
      <c r="Q31" s="243">
        <f>COUNTIF(B20:BA20,"К")</f>
        <v>8</v>
      </c>
      <c r="R31" s="243"/>
      <c r="S31" s="251"/>
      <c r="T31" s="239">
        <f>SUM(B31:S31)</f>
        <v>14</v>
      </c>
      <c r="U31" s="240"/>
      <c r="V31" s="241"/>
      <c r="W31" s="17"/>
      <c r="X31" s="17"/>
      <c r="Y31" s="16"/>
      <c r="Z31" s="16"/>
      <c r="AA31" s="26"/>
      <c r="AB31" s="26"/>
      <c r="AC31" s="194" t="s">
        <v>129</v>
      </c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</row>
    <row r="32" spans="1:53" ht="11.45" customHeight="1" thickBot="1" x14ac:dyDescent="0.3">
      <c r="A32" s="29" t="s">
        <v>106</v>
      </c>
      <c r="B32" s="242">
        <f>COUNTIF(B21:BA21,"Т")+COUNTIF(B21:BA21,"Н")</f>
        <v>0</v>
      </c>
      <c r="C32" s="242"/>
      <c r="D32" s="242"/>
      <c r="E32" s="243">
        <f>COUNTIF(B21:BA21,"С")+COUNTIF(B21:BA21,"Кз")</f>
        <v>0</v>
      </c>
      <c r="F32" s="243"/>
      <c r="G32" s="243"/>
      <c r="H32" s="242">
        <f>COUNTIF(B21:BA21,"П")</f>
        <v>4</v>
      </c>
      <c r="I32" s="242"/>
      <c r="J32" s="242"/>
      <c r="K32" s="242">
        <v>8</v>
      </c>
      <c r="L32" s="242"/>
      <c r="M32" s="242"/>
      <c r="N32" s="242">
        <f>COUNTIF(B21:BA21,"А")</f>
        <v>2</v>
      </c>
      <c r="O32" s="242"/>
      <c r="P32" s="242"/>
      <c r="Q32" s="242">
        <f>COUNTIF(B21:BA21,"К")</f>
        <v>0</v>
      </c>
      <c r="R32" s="242"/>
      <c r="S32" s="244"/>
      <c r="T32" s="245">
        <f>SUM(B32:S32)</f>
        <v>14</v>
      </c>
      <c r="U32" s="246"/>
      <c r="V32" s="247"/>
      <c r="W32" s="17"/>
      <c r="X32" s="17"/>
      <c r="Y32" s="16"/>
      <c r="Z32" s="16"/>
      <c r="AA32" s="26"/>
      <c r="AB32" s="26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</row>
    <row r="33" spans="1:53" ht="12" customHeight="1" thickBot="1" x14ac:dyDescent="0.3">
      <c r="A33" s="171" t="s">
        <v>13</v>
      </c>
      <c r="B33" s="248">
        <f>SUM(B31:D32)</f>
        <v>2</v>
      </c>
      <c r="C33" s="248"/>
      <c r="D33" s="248"/>
      <c r="E33" s="248">
        <f>SUM(E31:G32)</f>
        <v>4</v>
      </c>
      <c r="F33" s="248"/>
      <c r="G33" s="248"/>
      <c r="H33" s="248">
        <f>SUM(H31:J32)</f>
        <v>4</v>
      </c>
      <c r="I33" s="248"/>
      <c r="J33" s="248"/>
      <c r="K33" s="248">
        <v>8</v>
      </c>
      <c r="L33" s="248"/>
      <c r="M33" s="248"/>
      <c r="N33" s="248">
        <f>SUM(N31:P32)</f>
        <v>2</v>
      </c>
      <c r="O33" s="248"/>
      <c r="P33" s="248"/>
      <c r="Q33" s="248">
        <f>SUM(Q31:S32)</f>
        <v>8</v>
      </c>
      <c r="R33" s="248"/>
      <c r="S33" s="248"/>
      <c r="T33" s="257">
        <f>SUM(T31:V32)</f>
        <v>28</v>
      </c>
      <c r="U33" s="248"/>
      <c r="V33" s="258"/>
      <c r="W33" s="17"/>
      <c r="X33" s="17"/>
      <c r="Y33" s="17"/>
      <c r="Z33" s="17"/>
      <c r="AA33" s="17"/>
      <c r="AB33" s="17"/>
      <c r="AC33" s="259" t="s">
        <v>130</v>
      </c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  <c r="AU33" s="255"/>
      <c r="AV33" s="255" t="s">
        <v>127</v>
      </c>
      <c r="AW33" s="255"/>
      <c r="AX33" s="255"/>
      <c r="AY33" s="255"/>
      <c r="AZ33" s="255"/>
      <c r="BA33" s="256"/>
    </row>
    <row r="34" spans="1:53" ht="11.45" customHeight="1" x14ac:dyDescent="0.2">
      <c r="AC34" s="235" t="s">
        <v>131</v>
      </c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7">
        <v>3</v>
      </c>
      <c r="AW34" s="237"/>
      <c r="AX34" s="237"/>
      <c r="AY34" s="237"/>
      <c r="AZ34" s="237"/>
      <c r="BA34" s="238"/>
    </row>
  </sheetData>
  <mergeCells count="95">
    <mergeCell ref="AP29:AU29"/>
    <mergeCell ref="AV29:BA29"/>
    <mergeCell ref="Q31:S31"/>
    <mergeCell ref="Q26:S30"/>
    <mergeCell ref="AV33:BA33"/>
    <mergeCell ref="Q33:S33"/>
    <mergeCell ref="T33:V33"/>
    <mergeCell ref="AC33:AU33"/>
    <mergeCell ref="B33:D33"/>
    <mergeCell ref="E33:G33"/>
    <mergeCell ref="H33:J33"/>
    <mergeCell ref="K33:M33"/>
    <mergeCell ref="N33:P33"/>
    <mergeCell ref="AC34:AU34"/>
    <mergeCell ref="AV34:BA34"/>
    <mergeCell ref="T31:V31"/>
    <mergeCell ref="AC31:BA31"/>
    <mergeCell ref="B32:D32"/>
    <mergeCell ref="E32:G32"/>
    <mergeCell ref="H32:J32"/>
    <mergeCell ref="K32:M32"/>
    <mergeCell ref="N32:P32"/>
    <mergeCell ref="Q32:S32"/>
    <mergeCell ref="T32:V32"/>
    <mergeCell ref="B31:D31"/>
    <mergeCell ref="E31:G31"/>
    <mergeCell ref="H31:J31"/>
    <mergeCell ref="K31:M31"/>
    <mergeCell ref="N31:P31"/>
    <mergeCell ref="A26:A30"/>
    <mergeCell ref="B26:D30"/>
    <mergeCell ref="E26:G30"/>
    <mergeCell ref="H26:J30"/>
    <mergeCell ref="K26:M30"/>
    <mergeCell ref="N26:P30"/>
    <mergeCell ref="AJ18:AN18"/>
    <mergeCell ref="AO18:AR18"/>
    <mergeCell ref="AS18:AV18"/>
    <mergeCell ref="AW18:BA18"/>
    <mergeCell ref="T26:V30"/>
    <mergeCell ref="AC26:AO26"/>
    <mergeCell ref="AP26:AU26"/>
    <mergeCell ref="AV26:BA26"/>
    <mergeCell ref="AP27:AU27"/>
    <mergeCell ref="AV27:BA27"/>
    <mergeCell ref="AC27:AO27"/>
    <mergeCell ref="AP28:AU28"/>
    <mergeCell ref="AC28:AO28"/>
    <mergeCell ref="AV28:BA28"/>
    <mergeCell ref="AC29:AO29"/>
    <mergeCell ref="A22:E22"/>
    <mergeCell ref="A24:V24"/>
    <mergeCell ref="AC24:BA24"/>
    <mergeCell ref="A16:BA16"/>
    <mergeCell ref="A18:A19"/>
    <mergeCell ref="B18:E18"/>
    <mergeCell ref="F18:J18"/>
    <mergeCell ref="K18:N18"/>
    <mergeCell ref="O18:R18"/>
    <mergeCell ref="S18:W18"/>
    <mergeCell ref="X18:AA18"/>
    <mergeCell ref="AB18:AE18"/>
    <mergeCell ref="AF18:AI18"/>
    <mergeCell ref="AM15:BA15"/>
    <mergeCell ref="A10:J10"/>
    <mergeCell ref="L10:AJ10"/>
    <mergeCell ref="AM10:BA10"/>
    <mergeCell ref="A11:J11"/>
    <mergeCell ref="L11:AJ11"/>
    <mergeCell ref="AM11:BA11"/>
    <mergeCell ref="A12:J12"/>
    <mergeCell ref="L12:AJ12"/>
    <mergeCell ref="AM13:BA13"/>
    <mergeCell ref="AO14:AU14"/>
    <mergeCell ref="AV14:BA14"/>
    <mergeCell ref="AM6:AR6"/>
    <mergeCell ref="AS6:BA6"/>
    <mergeCell ref="A8:J8"/>
    <mergeCell ref="L8:AJ8"/>
    <mergeCell ref="A9:J9"/>
    <mergeCell ref="L9:AJ9"/>
    <mergeCell ref="AM9:BA9"/>
    <mergeCell ref="A4:AL4"/>
    <mergeCell ref="AM4:AR4"/>
    <mergeCell ref="AS4:BA4"/>
    <mergeCell ref="A5:AL5"/>
    <mergeCell ref="AM5:AR5"/>
    <mergeCell ref="AS5:BA5"/>
    <mergeCell ref="A1:AL1"/>
    <mergeCell ref="AM1:AR2"/>
    <mergeCell ref="AS1:BA2"/>
    <mergeCell ref="A2:AL2"/>
    <mergeCell ref="A3:AL3"/>
    <mergeCell ref="AM3:AR3"/>
    <mergeCell ref="AS3:BA3"/>
  </mergeCells>
  <dataValidations count="2">
    <dataValidation type="list" allowBlank="1" showInputMessage="1" showErrorMessage="1" sqref="AS7:BA7 AC34:AU34">
      <formula1>#REF!</formula1>
    </dataValidation>
    <dataValidation type="list" showInputMessage="1" showErrorMessage="1" sqref="B20:BA21">
      <formula1>"Т,П,Кз,С,Н,К,Д,А"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2"/>
  <sheetViews>
    <sheetView tabSelected="1" showWhiteSpace="0" view="pageLayout" topLeftCell="A5" zoomScale="130" zoomScaleNormal="85" zoomScalePageLayoutView="130" workbookViewId="0">
      <selection activeCell="P10" sqref="P1:P1048576"/>
    </sheetView>
  </sheetViews>
  <sheetFormatPr defaultRowHeight="15" x14ac:dyDescent="0.2"/>
  <cols>
    <col min="1" max="1" width="5.6640625" customWidth="1"/>
    <col min="2" max="2" width="17" customWidth="1"/>
    <col min="3" max="3" width="4.109375" customWidth="1"/>
    <col min="4" max="4" width="4.5546875" customWidth="1"/>
    <col min="5" max="5" width="3.21875" customWidth="1"/>
    <col min="6" max="6" width="3.44140625" customWidth="1"/>
    <col min="7" max="7" width="5.21875" customWidth="1"/>
    <col min="8" max="8" width="3.5546875" customWidth="1"/>
    <col min="9" max="9" width="3.33203125" customWidth="1"/>
    <col min="10" max="11" width="2.88671875" customWidth="1"/>
    <col min="12" max="12" width="4.21875" customWidth="1"/>
    <col min="13" max="14" width="3.5546875" customWidth="1"/>
    <col min="15" max="15" width="3" customWidth="1"/>
    <col min="16" max="16" width="2.109375" customWidth="1"/>
    <col min="17" max="17" width="2.44140625" customWidth="1"/>
    <col min="18" max="18" width="2.21875" customWidth="1"/>
    <col min="19" max="19" width="3" customWidth="1"/>
    <col min="20" max="20" width="2.33203125" customWidth="1"/>
    <col min="21" max="21" width="2.109375" customWidth="1"/>
    <col min="22" max="22" width="2.33203125" customWidth="1"/>
    <col min="23" max="23" width="2.5546875" customWidth="1"/>
    <col min="24" max="24" width="2.6640625" customWidth="1"/>
    <col min="25" max="25" width="2.88671875" customWidth="1"/>
    <col min="26" max="26" width="2" customWidth="1"/>
    <col min="27" max="27" width="2.33203125" customWidth="1"/>
    <col min="28" max="28" width="2.6640625" customWidth="1"/>
    <col min="29" max="29" width="3.109375" customWidth="1"/>
    <col min="30" max="30" width="4.21875" customWidth="1"/>
  </cols>
  <sheetData>
    <row r="1" spans="1:29" x14ac:dyDescent="0.2">
      <c r="A1" s="199" t="s">
        <v>65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</row>
    <row r="2" spans="1:29" ht="9.6" customHeight="1" thickBo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40">
        <v>16</v>
      </c>
      <c r="T2" s="141"/>
      <c r="U2" s="140"/>
      <c r="V2" s="140"/>
      <c r="W2" s="140">
        <v>12</v>
      </c>
      <c r="X2" s="140">
        <v>16</v>
      </c>
      <c r="Y2" s="140"/>
      <c r="Z2" s="140"/>
      <c r="AA2" s="140"/>
      <c r="AB2" s="140"/>
      <c r="AC2" s="140">
        <v>16</v>
      </c>
    </row>
    <row r="3" spans="1:29" ht="22.35" customHeight="1" thickBot="1" x14ac:dyDescent="0.25">
      <c r="A3" s="350" t="s">
        <v>0</v>
      </c>
      <c r="B3" s="210" t="s">
        <v>1</v>
      </c>
      <c r="C3" s="354" t="s">
        <v>2</v>
      </c>
      <c r="D3" s="355"/>
      <c r="E3" s="356" t="s">
        <v>149</v>
      </c>
      <c r="F3" s="357"/>
      <c r="G3" s="358" t="s">
        <v>3</v>
      </c>
      <c r="H3" s="361" t="s">
        <v>4</v>
      </c>
      <c r="I3" s="364" t="s">
        <v>5</v>
      </c>
      <c r="J3" s="364"/>
      <c r="K3" s="364"/>
      <c r="L3" s="364"/>
      <c r="M3" s="364"/>
      <c r="N3" s="365"/>
      <c r="O3" s="295" t="s">
        <v>150</v>
      </c>
      <c r="P3" s="296"/>
      <c r="Q3" s="296"/>
      <c r="R3" s="296"/>
      <c r="S3" s="366"/>
      <c r="T3" s="296"/>
      <c r="U3" s="296"/>
      <c r="V3" s="296"/>
      <c r="W3" s="296"/>
      <c r="X3" s="366"/>
      <c r="Y3" s="296"/>
      <c r="Z3" s="296"/>
      <c r="AA3" s="296"/>
      <c r="AB3" s="296"/>
      <c r="AC3" s="366"/>
    </row>
    <row r="4" spans="1:29" x14ac:dyDescent="0.2">
      <c r="A4" s="351"/>
      <c r="B4" s="211"/>
      <c r="C4" s="367" t="s">
        <v>6</v>
      </c>
      <c r="D4" s="369" t="s">
        <v>7</v>
      </c>
      <c r="E4" s="369" t="s">
        <v>8</v>
      </c>
      <c r="F4" s="373" t="s">
        <v>151</v>
      </c>
      <c r="G4" s="359"/>
      <c r="H4" s="362"/>
      <c r="I4" s="339" t="s">
        <v>9</v>
      </c>
      <c r="J4" s="342" t="s">
        <v>10</v>
      </c>
      <c r="K4" s="329"/>
      <c r="L4" s="329"/>
      <c r="M4" s="343"/>
      <c r="N4" s="221" t="s">
        <v>11</v>
      </c>
      <c r="O4" s="338" t="s">
        <v>12</v>
      </c>
      <c r="P4" s="338"/>
      <c r="Q4" s="338"/>
      <c r="R4" s="338"/>
      <c r="S4" s="228"/>
      <c r="T4" s="338"/>
      <c r="U4" s="338"/>
      <c r="V4" s="338"/>
      <c r="W4" s="338"/>
      <c r="X4" s="228"/>
      <c r="Y4" s="338" t="s">
        <v>152</v>
      </c>
      <c r="Z4" s="338"/>
      <c r="AA4" s="338"/>
      <c r="AB4" s="338"/>
      <c r="AC4" s="228"/>
    </row>
    <row r="5" spans="1:29" ht="12" customHeight="1" x14ac:dyDescent="0.2">
      <c r="A5" s="351"/>
      <c r="B5" s="211"/>
      <c r="C5" s="367"/>
      <c r="D5" s="370"/>
      <c r="E5" s="369"/>
      <c r="F5" s="373"/>
      <c r="G5" s="359"/>
      <c r="H5" s="362"/>
      <c r="I5" s="340"/>
      <c r="J5" s="331" t="s">
        <v>13</v>
      </c>
      <c r="K5" s="227" t="s">
        <v>14</v>
      </c>
      <c r="L5" s="227"/>
      <c r="M5" s="347"/>
      <c r="N5" s="334"/>
      <c r="O5" s="329" t="s">
        <v>153</v>
      </c>
      <c r="P5" s="329"/>
      <c r="Q5" s="329"/>
      <c r="R5" s="329"/>
      <c r="S5" s="330"/>
      <c r="T5" s="329"/>
      <c r="U5" s="329"/>
      <c r="V5" s="329"/>
      <c r="W5" s="329"/>
      <c r="X5" s="330"/>
      <c r="Y5" s="329"/>
      <c r="Z5" s="329"/>
      <c r="AA5" s="329"/>
      <c r="AB5" s="329"/>
      <c r="AC5" s="330"/>
    </row>
    <row r="6" spans="1:29" ht="12" customHeight="1" x14ac:dyDescent="0.2">
      <c r="A6" s="351"/>
      <c r="B6" s="211"/>
      <c r="C6" s="367"/>
      <c r="D6" s="370"/>
      <c r="E6" s="369"/>
      <c r="F6" s="373"/>
      <c r="G6" s="359"/>
      <c r="H6" s="362"/>
      <c r="I6" s="340"/>
      <c r="J6" s="332"/>
      <c r="K6" s="331" t="s">
        <v>15</v>
      </c>
      <c r="L6" s="331" t="s">
        <v>16</v>
      </c>
      <c r="M6" s="344" t="s">
        <v>17</v>
      </c>
      <c r="N6" s="320"/>
      <c r="O6" s="329">
        <v>1</v>
      </c>
      <c r="P6" s="336"/>
      <c r="Q6" s="336"/>
      <c r="R6" s="336"/>
      <c r="S6" s="337"/>
      <c r="T6" s="329">
        <f>O6+1</f>
        <v>2</v>
      </c>
      <c r="U6" s="336"/>
      <c r="V6" s="336"/>
      <c r="W6" s="336"/>
      <c r="X6" s="337"/>
      <c r="Y6" s="329">
        <f>T6+1</f>
        <v>3</v>
      </c>
      <c r="Z6" s="336"/>
      <c r="AA6" s="336"/>
      <c r="AB6" s="336"/>
      <c r="AC6" s="337"/>
    </row>
    <row r="7" spans="1:29" x14ac:dyDescent="0.2">
      <c r="A7" s="351"/>
      <c r="B7" s="211"/>
      <c r="C7" s="367"/>
      <c r="D7" s="370"/>
      <c r="E7" s="369"/>
      <c r="F7" s="373"/>
      <c r="G7" s="359"/>
      <c r="H7" s="362"/>
      <c r="I7" s="340"/>
      <c r="J7" s="332"/>
      <c r="K7" s="332"/>
      <c r="L7" s="332"/>
      <c r="M7" s="345"/>
      <c r="N7" s="320"/>
      <c r="O7" s="326" t="s">
        <v>18</v>
      </c>
      <c r="P7" s="323" t="s">
        <v>15</v>
      </c>
      <c r="Q7" s="323" t="s">
        <v>19</v>
      </c>
      <c r="R7" s="317" t="s">
        <v>17</v>
      </c>
      <c r="S7" s="320" t="s">
        <v>154</v>
      </c>
      <c r="T7" s="326" t="s">
        <v>18</v>
      </c>
      <c r="U7" s="323" t="s">
        <v>15</v>
      </c>
      <c r="V7" s="323" t="s">
        <v>19</v>
      </c>
      <c r="W7" s="317" t="s">
        <v>17</v>
      </c>
      <c r="X7" s="320" t="s">
        <v>154</v>
      </c>
      <c r="Y7" s="326" t="s">
        <v>18</v>
      </c>
      <c r="Z7" s="323" t="s">
        <v>15</v>
      </c>
      <c r="AA7" s="323" t="s">
        <v>19</v>
      </c>
      <c r="AB7" s="317" t="s">
        <v>17</v>
      </c>
      <c r="AC7" s="320" t="s">
        <v>154</v>
      </c>
    </row>
    <row r="8" spans="1:29" x14ac:dyDescent="0.2">
      <c r="A8" s="351"/>
      <c r="B8" s="211"/>
      <c r="C8" s="367"/>
      <c r="D8" s="370"/>
      <c r="E8" s="369"/>
      <c r="F8" s="373"/>
      <c r="G8" s="359"/>
      <c r="H8" s="362"/>
      <c r="I8" s="340"/>
      <c r="J8" s="332"/>
      <c r="K8" s="332"/>
      <c r="L8" s="332"/>
      <c r="M8" s="345"/>
      <c r="N8" s="320"/>
      <c r="O8" s="327"/>
      <c r="P8" s="324"/>
      <c r="Q8" s="324"/>
      <c r="R8" s="318"/>
      <c r="S8" s="321"/>
      <c r="T8" s="327"/>
      <c r="U8" s="324"/>
      <c r="V8" s="324"/>
      <c r="W8" s="318"/>
      <c r="X8" s="321"/>
      <c r="Y8" s="327"/>
      <c r="Z8" s="324"/>
      <c r="AA8" s="324"/>
      <c r="AB8" s="318"/>
      <c r="AC8" s="321"/>
    </row>
    <row r="9" spans="1:29" ht="22.35" customHeight="1" thickBot="1" x14ac:dyDescent="0.25">
      <c r="A9" s="352"/>
      <c r="B9" s="353"/>
      <c r="C9" s="368"/>
      <c r="D9" s="371"/>
      <c r="E9" s="372"/>
      <c r="F9" s="374"/>
      <c r="G9" s="360"/>
      <c r="H9" s="363"/>
      <c r="I9" s="341"/>
      <c r="J9" s="333"/>
      <c r="K9" s="333"/>
      <c r="L9" s="333"/>
      <c r="M9" s="346"/>
      <c r="N9" s="335"/>
      <c r="O9" s="328"/>
      <c r="P9" s="325"/>
      <c r="Q9" s="325"/>
      <c r="R9" s="319"/>
      <c r="S9" s="322"/>
      <c r="T9" s="328"/>
      <c r="U9" s="325"/>
      <c r="V9" s="325"/>
      <c r="W9" s="319"/>
      <c r="X9" s="322"/>
      <c r="Y9" s="328"/>
      <c r="Z9" s="325"/>
      <c r="AA9" s="325"/>
      <c r="AB9" s="319"/>
      <c r="AC9" s="322"/>
    </row>
    <row r="10" spans="1:29" ht="13.35" customHeight="1" x14ac:dyDescent="0.2">
      <c r="A10" s="101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3"/>
    </row>
    <row r="11" spans="1:29" ht="12" customHeight="1" thickBot="1" x14ac:dyDescent="0.25">
      <c r="A11" s="289" t="s">
        <v>21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1"/>
    </row>
    <row r="12" spans="1:29" ht="27" customHeight="1" x14ac:dyDescent="0.2">
      <c r="A12" s="167" t="s">
        <v>22</v>
      </c>
      <c r="B12" s="168" t="s">
        <v>159</v>
      </c>
      <c r="C12" s="163"/>
      <c r="D12" s="164">
        <v>1</v>
      </c>
      <c r="E12" s="164"/>
      <c r="F12" s="165"/>
      <c r="G12" s="166"/>
      <c r="H12" s="148">
        <v>3</v>
      </c>
      <c r="I12" s="149">
        <f>H12*30</f>
        <v>90</v>
      </c>
      <c r="J12" s="150">
        <v>8</v>
      </c>
      <c r="K12" s="150">
        <f>P12+U12</f>
        <v>0</v>
      </c>
      <c r="L12" s="150">
        <v>8</v>
      </c>
      <c r="M12" s="150">
        <f>R12+W12</f>
        <v>0</v>
      </c>
      <c r="N12" s="151">
        <f>I12-J12</f>
        <v>82</v>
      </c>
      <c r="O12" s="152">
        <v>8</v>
      </c>
      <c r="P12" s="153"/>
      <c r="Q12" s="153">
        <v>8</v>
      </c>
      <c r="R12" s="153"/>
      <c r="S12" s="154">
        <v>3</v>
      </c>
      <c r="T12" s="169">
        <f>U12+V12+W12</f>
        <v>0</v>
      </c>
      <c r="U12" s="153"/>
      <c r="V12" s="153"/>
      <c r="W12" s="153"/>
      <c r="X12" s="154"/>
      <c r="Y12" s="169">
        <f>Z12+AA12+AB12</f>
        <v>0</v>
      </c>
      <c r="Z12" s="153"/>
      <c r="AA12" s="153"/>
      <c r="AB12" s="153"/>
      <c r="AC12" s="154"/>
    </row>
    <row r="13" spans="1:29" ht="24.6" customHeight="1" x14ac:dyDescent="0.2">
      <c r="A13" s="7" t="s">
        <v>23</v>
      </c>
      <c r="B13" s="168" t="s">
        <v>56</v>
      </c>
      <c r="C13" s="104"/>
      <c r="D13" s="105">
        <v>1</v>
      </c>
      <c r="E13" s="105"/>
      <c r="F13" s="106"/>
      <c r="G13" s="107"/>
      <c r="H13" s="108">
        <v>3</v>
      </c>
      <c r="I13" s="8">
        <f t="shared" ref="I13:I14" si="0">H13*30</f>
        <v>90</v>
      </c>
      <c r="J13" s="109">
        <v>8</v>
      </c>
      <c r="K13" s="109">
        <f t="shared" ref="K13:K14" si="1">P13+U13</f>
        <v>4</v>
      </c>
      <c r="L13" s="109">
        <f t="shared" ref="L13:M14" si="2">Q13+V13</f>
        <v>4</v>
      </c>
      <c r="M13" s="109">
        <f t="shared" si="2"/>
        <v>0</v>
      </c>
      <c r="N13" s="110">
        <f t="shared" ref="N13:N14" si="3">I13-J13</f>
        <v>82</v>
      </c>
      <c r="O13" s="111">
        <v>8</v>
      </c>
      <c r="P13" s="112">
        <v>4</v>
      </c>
      <c r="Q13" s="112">
        <v>4</v>
      </c>
      <c r="R13" s="112"/>
      <c r="S13" s="113">
        <v>3</v>
      </c>
      <c r="T13" s="114">
        <v>0</v>
      </c>
      <c r="U13" s="112"/>
      <c r="V13" s="112"/>
      <c r="W13" s="112"/>
      <c r="X13" s="113"/>
      <c r="Y13" s="114">
        <f t="shared" ref="Y13:Y14" si="4">Z13+AA13+AB13</f>
        <v>0</v>
      </c>
      <c r="Z13" s="112"/>
      <c r="AA13" s="112"/>
      <c r="AB13" s="112"/>
      <c r="AC13" s="113"/>
    </row>
    <row r="14" spans="1:29" ht="24" customHeight="1" x14ac:dyDescent="0.2">
      <c r="A14" s="7" t="s">
        <v>57</v>
      </c>
      <c r="B14" s="168" t="s">
        <v>53</v>
      </c>
      <c r="C14" s="104"/>
      <c r="D14" s="105">
        <v>2</v>
      </c>
      <c r="E14" s="105"/>
      <c r="F14" s="106"/>
      <c r="G14" s="107"/>
      <c r="H14" s="108">
        <v>3</v>
      </c>
      <c r="I14" s="8">
        <f t="shared" si="0"/>
        <v>90</v>
      </c>
      <c r="J14" s="109">
        <f t="shared" ref="J14" si="5">K14+L14+M14</f>
        <v>16</v>
      </c>
      <c r="K14" s="109">
        <f t="shared" si="1"/>
        <v>8</v>
      </c>
      <c r="L14" s="109">
        <f t="shared" si="2"/>
        <v>8</v>
      </c>
      <c r="M14" s="109">
        <f t="shared" si="2"/>
        <v>0</v>
      </c>
      <c r="N14" s="110">
        <f t="shared" si="3"/>
        <v>74</v>
      </c>
      <c r="O14" s="111">
        <v>0</v>
      </c>
      <c r="P14" s="112"/>
      <c r="Q14" s="112"/>
      <c r="R14" s="112"/>
      <c r="S14" s="113"/>
      <c r="T14" s="114">
        <v>16</v>
      </c>
      <c r="U14" s="112">
        <v>8</v>
      </c>
      <c r="V14" s="112">
        <v>8</v>
      </c>
      <c r="W14" s="112"/>
      <c r="X14" s="113">
        <v>3</v>
      </c>
      <c r="Y14" s="114">
        <f t="shared" si="4"/>
        <v>0</v>
      </c>
      <c r="Z14" s="112"/>
      <c r="AA14" s="112"/>
      <c r="AB14" s="112"/>
      <c r="AC14" s="113"/>
    </row>
    <row r="15" spans="1:29" ht="12.6" customHeight="1" thickBot="1" x14ac:dyDescent="0.25">
      <c r="A15" s="292" t="s">
        <v>24</v>
      </c>
      <c r="B15" s="293"/>
      <c r="C15" s="293"/>
      <c r="D15" s="293"/>
      <c r="E15" s="293"/>
      <c r="F15" s="293"/>
      <c r="G15" s="294"/>
      <c r="H15" s="157">
        <f t="shared" ref="H15:O15" si="6">SUM(H12:H14)</f>
        <v>9</v>
      </c>
      <c r="I15" s="115">
        <f t="shared" si="6"/>
        <v>270</v>
      </c>
      <c r="J15" s="158">
        <f t="shared" si="6"/>
        <v>32</v>
      </c>
      <c r="K15" s="158">
        <f t="shared" si="6"/>
        <v>12</v>
      </c>
      <c r="L15" s="158">
        <f t="shared" si="6"/>
        <v>20</v>
      </c>
      <c r="M15" s="158">
        <f t="shared" si="6"/>
        <v>0</v>
      </c>
      <c r="N15" s="159">
        <f>SUM(N12:N14)</f>
        <v>238</v>
      </c>
      <c r="O15" s="162">
        <f t="shared" si="6"/>
        <v>16</v>
      </c>
      <c r="P15" s="161"/>
      <c r="Q15" s="161"/>
      <c r="R15" s="161"/>
      <c r="S15" s="159">
        <f>SUM(S12:S14)</f>
        <v>6</v>
      </c>
      <c r="T15" s="162">
        <f>SUM(T12:T14)</f>
        <v>16</v>
      </c>
      <c r="U15" s="161"/>
      <c r="V15" s="161"/>
      <c r="W15" s="161"/>
      <c r="X15" s="159">
        <f>SUM(X12:X14)</f>
        <v>3</v>
      </c>
      <c r="Y15" s="162">
        <f>SUM(Y12:Y14)</f>
        <v>0</v>
      </c>
      <c r="Z15" s="161"/>
      <c r="AA15" s="161"/>
      <c r="AB15" s="161"/>
      <c r="AC15" s="159">
        <f>SUM(AC12:AC14)</f>
        <v>0</v>
      </c>
    </row>
    <row r="16" spans="1:29" ht="13.5" customHeight="1" thickBot="1" x14ac:dyDescent="0.25">
      <c r="A16" s="295" t="s">
        <v>25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7"/>
    </row>
    <row r="17" spans="1:29" ht="24" x14ac:dyDescent="0.2">
      <c r="A17" s="142" t="s">
        <v>26</v>
      </c>
      <c r="B17" s="9" t="s">
        <v>163</v>
      </c>
      <c r="C17" s="104">
        <v>1</v>
      </c>
      <c r="D17" s="105"/>
      <c r="E17" s="106"/>
      <c r="F17" s="106">
        <v>1</v>
      </c>
      <c r="G17" s="107"/>
      <c r="H17" s="108">
        <v>5</v>
      </c>
      <c r="I17" s="8">
        <f t="shared" ref="I17" si="7">H17*30</f>
        <v>150</v>
      </c>
      <c r="J17" s="109">
        <f t="shared" ref="J17" si="8">K17+L17+M17</f>
        <v>20</v>
      </c>
      <c r="K17" s="109">
        <f t="shared" ref="K17" si="9">P17+U17</f>
        <v>12</v>
      </c>
      <c r="L17" s="109">
        <f t="shared" ref="L17" si="10">Q17+V17</f>
        <v>8</v>
      </c>
      <c r="M17" s="109">
        <f t="shared" ref="M17" si="11">R17+W17</f>
        <v>0</v>
      </c>
      <c r="N17" s="110">
        <f t="shared" ref="N17" si="12">I17-J17</f>
        <v>130</v>
      </c>
      <c r="O17" s="111">
        <f t="shared" ref="O17" si="13">P17+Q17+R17</f>
        <v>20</v>
      </c>
      <c r="P17" s="112">
        <v>12</v>
      </c>
      <c r="Q17" s="112">
        <v>8</v>
      </c>
      <c r="R17" s="112"/>
      <c r="S17" s="113">
        <v>5</v>
      </c>
      <c r="T17" s="111">
        <f t="shared" ref="T17" si="14">U17+V17+W17</f>
        <v>0</v>
      </c>
      <c r="U17" s="112"/>
      <c r="V17" s="112"/>
      <c r="W17" s="112"/>
      <c r="X17" s="113"/>
      <c r="Y17" s="111">
        <f t="shared" ref="Y17" si="15">Z17+AA17+AB17</f>
        <v>0</v>
      </c>
      <c r="Z17" s="112"/>
      <c r="AA17" s="112"/>
      <c r="AB17" s="112"/>
      <c r="AC17" s="113"/>
    </row>
    <row r="18" spans="1:29" ht="39" customHeight="1" x14ac:dyDescent="0.2">
      <c r="A18" s="142" t="s">
        <v>27</v>
      </c>
      <c r="B18" s="9" t="s">
        <v>164</v>
      </c>
      <c r="C18" s="163">
        <v>1</v>
      </c>
      <c r="D18" s="164"/>
      <c r="E18" s="165"/>
      <c r="F18" s="165"/>
      <c r="G18" s="166"/>
      <c r="H18" s="148">
        <v>4</v>
      </c>
      <c r="I18" s="149">
        <f>H18*30</f>
        <v>120</v>
      </c>
      <c r="J18" s="150">
        <f>K18+L18+M18</f>
        <v>16</v>
      </c>
      <c r="K18" s="150">
        <f>P18+U18</f>
        <v>12</v>
      </c>
      <c r="L18" s="150">
        <f t="shared" ref="L18:M18" si="16">Q18+V18</f>
        <v>4</v>
      </c>
      <c r="M18" s="150">
        <f t="shared" si="16"/>
        <v>0</v>
      </c>
      <c r="N18" s="151">
        <f>I18-J18</f>
        <v>104</v>
      </c>
      <c r="O18" s="152">
        <f>P18+Q18+R18</f>
        <v>16</v>
      </c>
      <c r="P18" s="153">
        <v>12</v>
      </c>
      <c r="Q18" s="153">
        <v>4</v>
      </c>
      <c r="R18" s="153"/>
      <c r="S18" s="154">
        <v>4</v>
      </c>
      <c r="T18" s="152">
        <f>U18+V18+W18</f>
        <v>0</v>
      </c>
      <c r="U18" s="153"/>
      <c r="V18" s="153"/>
      <c r="W18" s="153"/>
      <c r="X18" s="154"/>
      <c r="Y18" s="152">
        <f>Z18+AA18+AB18</f>
        <v>0</v>
      </c>
      <c r="Z18" s="153"/>
      <c r="AA18" s="153"/>
      <c r="AB18" s="153"/>
      <c r="AC18" s="154"/>
    </row>
    <row r="19" spans="1:29" x14ac:dyDescent="0.2">
      <c r="A19" s="10" t="s">
        <v>28</v>
      </c>
      <c r="B19" s="9" t="s">
        <v>165</v>
      </c>
      <c r="C19" s="163"/>
      <c r="D19" s="164">
        <v>1</v>
      </c>
      <c r="E19" s="165"/>
      <c r="F19" s="165"/>
      <c r="G19" s="166">
        <v>1</v>
      </c>
      <c r="H19" s="148">
        <v>3</v>
      </c>
      <c r="I19" s="149">
        <f>H19*30</f>
        <v>90</v>
      </c>
      <c r="J19" s="150">
        <f>K19+L19+M19</f>
        <v>12</v>
      </c>
      <c r="K19" s="150">
        <v>8</v>
      </c>
      <c r="L19" s="150">
        <f t="shared" ref="L19" si="17">Q19+V19</f>
        <v>4</v>
      </c>
      <c r="M19" s="150">
        <f t="shared" ref="M19" si="18">R19+W19</f>
        <v>0</v>
      </c>
      <c r="N19" s="151">
        <f>I19-J19</f>
        <v>78</v>
      </c>
      <c r="O19" s="152">
        <f>P19+Q19+R19</f>
        <v>12</v>
      </c>
      <c r="P19" s="153">
        <v>8</v>
      </c>
      <c r="Q19" s="153">
        <v>4</v>
      </c>
      <c r="R19" s="153"/>
      <c r="S19" s="154">
        <v>3</v>
      </c>
      <c r="T19" s="152">
        <f>U19+V19+W19</f>
        <v>0</v>
      </c>
      <c r="U19" s="153"/>
      <c r="V19" s="153"/>
      <c r="W19" s="153"/>
      <c r="X19" s="154"/>
      <c r="Y19" s="152">
        <f>Z19+AA19+AB19</f>
        <v>0</v>
      </c>
      <c r="Z19" s="153"/>
      <c r="AA19" s="153"/>
      <c r="AB19" s="153"/>
      <c r="AC19" s="154"/>
    </row>
    <row r="20" spans="1:29" ht="24" x14ac:dyDescent="0.2">
      <c r="A20" s="10" t="s">
        <v>29</v>
      </c>
      <c r="B20" s="9" t="s">
        <v>166</v>
      </c>
      <c r="C20" s="104"/>
      <c r="D20" s="105">
        <v>1</v>
      </c>
      <c r="E20" s="106"/>
      <c r="F20" s="106"/>
      <c r="G20" s="107"/>
      <c r="H20" s="108">
        <v>3</v>
      </c>
      <c r="I20" s="8">
        <f t="shared" ref="I20:I26" si="19">H20*30</f>
        <v>90</v>
      </c>
      <c r="J20" s="109">
        <f t="shared" ref="J20:J23" si="20">K20+L20+M20</f>
        <v>16</v>
      </c>
      <c r="K20" s="109">
        <v>8</v>
      </c>
      <c r="L20" s="109">
        <f t="shared" ref="L20:L22" si="21">Q20+V20</f>
        <v>8</v>
      </c>
      <c r="M20" s="109">
        <f t="shared" ref="M20:M23" si="22">R20+W20</f>
        <v>0</v>
      </c>
      <c r="N20" s="110">
        <f t="shared" ref="N20:N26" si="23">I20-J20</f>
        <v>74</v>
      </c>
      <c r="O20" s="111">
        <f t="shared" ref="O20:O26" si="24">P20+Q20+R20</f>
        <v>16</v>
      </c>
      <c r="P20" s="112">
        <v>8</v>
      </c>
      <c r="Q20" s="112">
        <v>8</v>
      </c>
      <c r="R20" s="112"/>
      <c r="S20" s="113">
        <v>3</v>
      </c>
      <c r="T20" s="111">
        <f t="shared" ref="T20:T26" si="25">U20+V20+W20</f>
        <v>0</v>
      </c>
      <c r="U20" s="112"/>
      <c r="V20" s="112"/>
      <c r="W20" s="112"/>
      <c r="X20" s="113"/>
      <c r="Y20" s="111">
        <f t="shared" ref="Y20:Y26" si="26">Z20+AA20+AB20</f>
        <v>0</v>
      </c>
      <c r="Z20" s="112"/>
      <c r="AA20" s="112"/>
      <c r="AB20" s="112"/>
      <c r="AC20" s="113"/>
    </row>
    <row r="21" spans="1:29" ht="24" x14ac:dyDescent="0.2">
      <c r="A21" s="10" t="s">
        <v>30</v>
      </c>
      <c r="B21" s="9" t="s">
        <v>167</v>
      </c>
      <c r="C21" s="104"/>
      <c r="D21" s="105">
        <v>1</v>
      </c>
      <c r="E21" s="106"/>
      <c r="F21" s="106"/>
      <c r="G21" s="107"/>
      <c r="H21" s="108">
        <v>3</v>
      </c>
      <c r="I21" s="8">
        <f t="shared" si="19"/>
        <v>90</v>
      </c>
      <c r="J21" s="109">
        <f t="shared" si="20"/>
        <v>12</v>
      </c>
      <c r="K21" s="109">
        <v>8</v>
      </c>
      <c r="L21" s="109">
        <v>4</v>
      </c>
      <c r="M21" s="109">
        <f t="shared" si="22"/>
        <v>0</v>
      </c>
      <c r="N21" s="110">
        <f t="shared" si="23"/>
        <v>78</v>
      </c>
      <c r="O21" s="111">
        <f t="shared" si="24"/>
        <v>12</v>
      </c>
      <c r="P21" s="112">
        <v>8</v>
      </c>
      <c r="Q21" s="112">
        <v>4</v>
      </c>
      <c r="R21" s="112"/>
      <c r="S21" s="113">
        <v>3</v>
      </c>
      <c r="T21" s="111">
        <f t="shared" si="25"/>
        <v>0</v>
      </c>
      <c r="U21" s="112"/>
      <c r="V21" s="112"/>
      <c r="W21" s="112"/>
      <c r="X21" s="113"/>
      <c r="Y21" s="111">
        <f t="shared" si="26"/>
        <v>0</v>
      </c>
      <c r="Z21" s="112"/>
      <c r="AA21" s="112"/>
      <c r="AB21" s="112"/>
      <c r="AC21" s="113"/>
    </row>
    <row r="22" spans="1:29" ht="24" x14ac:dyDescent="0.2">
      <c r="A22" s="10" t="s">
        <v>31</v>
      </c>
      <c r="B22" s="9" t="s">
        <v>168</v>
      </c>
      <c r="C22" s="104"/>
      <c r="D22" s="105">
        <v>1</v>
      </c>
      <c r="E22" s="106"/>
      <c r="F22" s="106"/>
      <c r="G22" s="107">
        <v>1</v>
      </c>
      <c r="H22" s="108">
        <v>3</v>
      </c>
      <c r="I22" s="8">
        <f t="shared" si="19"/>
        <v>90</v>
      </c>
      <c r="J22" s="109">
        <f t="shared" si="20"/>
        <v>16</v>
      </c>
      <c r="K22" s="109">
        <f t="shared" ref="K22" si="27">P22+U22</f>
        <v>8</v>
      </c>
      <c r="L22" s="109">
        <f t="shared" si="21"/>
        <v>8</v>
      </c>
      <c r="M22" s="109">
        <f t="shared" si="22"/>
        <v>0</v>
      </c>
      <c r="N22" s="110">
        <f t="shared" si="23"/>
        <v>74</v>
      </c>
      <c r="O22" s="111">
        <f t="shared" si="24"/>
        <v>16</v>
      </c>
      <c r="P22" s="112">
        <v>8</v>
      </c>
      <c r="Q22" s="112">
        <v>8</v>
      </c>
      <c r="R22" s="112"/>
      <c r="S22" s="113">
        <v>3</v>
      </c>
      <c r="T22" s="111">
        <f t="shared" si="25"/>
        <v>0</v>
      </c>
      <c r="U22" s="112"/>
      <c r="V22" s="112"/>
      <c r="W22" s="112"/>
      <c r="X22" s="113"/>
      <c r="Y22" s="111">
        <f t="shared" si="26"/>
        <v>0</v>
      </c>
      <c r="Z22" s="112"/>
      <c r="AA22" s="112"/>
      <c r="AB22" s="112"/>
      <c r="AC22" s="113"/>
    </row>
    <row r="23" spans="1:29" x14ac:dyDescent="0.2">
      <c r="A23" s="10" t="s">
        <v>32</v>
      </c>
      <c r="B23" s="9" t="s">
        <v>169</v>
      </c>
      <c r="C23" s="104">
        <v>2</v>
      </c>
      <c r="D23" s="105"/>
      <c r="E23" s="106"/>
      <c r="F23" s="106"/>
      <c r="G23" s="107"/>
      <c r="H23" s="108">
        <v>3</v>
      </c>
      <c r="I23" s="8">
        <f t="shared" si="19"/>
        <v>90</v>
      </c>
      <c r="J23" s="109">
        <f t="shared" si="20"/>
        <v>16</v>
      </c>
      <c r="K23" s="109">
        <v>8</v>
      </c>
      <c r="L23" s="109">
        <v>8</v>
      </c>
      <c r="M23" s="109">
        <f t="shared" si="22"/>
        <v>0</v>
      </c>
      <c r="N23" s="110">
        <f t="shared" si="23"/>
        <v>74</v>
      </c>
      <c r="O23" s="111">
        <f t="shared" si="24"/>
        <v>0</v>
      </c>
      <c r="P23" s="112"/>
      <c r="Q23" s="112"/>
      <c r="R23" s="112"/>
      <c r="S23" s="113"/>
      <c r="T23" s="111">
        <f t="shared" si="25"/>
        <v>16</v>
      </c>
      <c r="U23" s="112">
        <v>8</v>
      </c>
      <c r="V23" s="112">
        <v>8</v>
      </c>
      <c r="W23" s="112"/>
      <c r="X23" s="113">
        <v>3</v>
      </c>
      <c r="Y23" s="111">
        <f t="shared" si="26"/>
        <v>0</v>
      </c>
      <c r="Z23" s="112"/>
      <c r="AA23" s="112"/>
      <c r="AB23" s="112"/>
      <c r="AC23" s="113"/>
    </row>
    <row r="24" spans="1:29" ht="24.75" customHeight="1" x14ac:dyDescent="0.2">
      <c r="A24" s="10" t="s">
        <v>33</v>
      </c>
      <c r="B24" s="9" t="s">
        <v>170</v>
      </c>
      <c r="C24" s="104"/>
      <c r="D24" s="105">
        <v>1</v>
      </c>
      <c r="E24" s="106"/>
      <c r="F24" s="106"/>
      <c r="G24" s="107"/>
      <c r="H24" s="108">
        <v>3</v>
      </c>
      <c r="I24" s="8">
        <f t="shared" ref="I24" si="28">H24*30</f>
        <v>90</v>
      </c>
      <c r="J24" s="109">
        <f t="shared" ref="J24" si="29">K24+L24+M24</f>
        <v>12</v>
      </c>
      <c r="K24" s="109">
        <v>8</v>
      </c>
      <c r="L24" s="109">
        <f t="shared" ref="L24" si="30">Q24+V24</f>
        <v>4</v>
      </c>
      <c r="M24" s="109">
        <f t="shared" ref="M24" si="31">R24+W24</f>
        <v>0</v>
      </c>
      <c r="N24" s="110">
        <f t="shared" ref="N24" si="32">I24-J24</f>
        <v>78</v>
      </c>
      <c r="O24" s="111">
        <f t="shared" ref="O24" si="33">P24+Q24+R24</f>
        <v>12</v>
      </c>
      <c r="P24" s="112">
        <v>8</v>
      </c>
      <c r="Q24" s="112">
        <v>4</v>
      </c>
      <c r="R24" s="112"/>
      <c r="S24" s="113">
        <v>3</v>
      </c>
      <c r="T24" s="111">
        <f t="shared" ref="T24" si="34">U24+V24+W24</f>
        <v>0</v>
      </c>
      <c r="U24" s="112"/>
      <c r="V24" s="112"/>
      <c r="W24" s="112"/>
      <c r="X24" s="113"/>
      <c r="Y24" s="111">
        <f t="shared" ref="Y24" si="35">Z24+AA24+AB24</f>
        <v>0</v>
      </c>
      <c r="Z24" s="112"/>
      <c r="AA24" s="112"/>
      <c r="AB24" s="112"/>
      <c r="AC24" s="113"/>
    </row>
    <row r="25" spans="1:29" x14ac:dyDescent="0.2">
      <c r="A25" s="10" t="s">
        <v>160</v>
      </c>
      <c r="B25" s="9" t="s">
        <v>54</v>
      </c>
      <c r="C25" s="104"/>
      <c r="D25" s="105"/>
      <c r="E25" s="106"/>
      <c r="F25" s="106"/>
      <c r="G25" s="107"/>
      <c r="H25" s="108">
        <v>6</v>
      </c>
      <c r="I25" s="8">
        <f t="shared" si="19"/>
        <v>180</v>
      </c>
      <c r="J25" s="109">
        <f t="shared" ref="J25:J26" si="36">K25+L25+M25</f>
        <v>0</v>
      </c>
      <c r="K25" s="109">
        <f t="shared" ref="K25:K26" si="37">P25+U25</f>
        <v>0</v>
      </c>
      <c r="L25" s="109">
        <f t="shared" ref="L25:L26" si="38">Q25+V25</f>
        <v>0</v>
      </c>
      <c r="M25" s="109">
        <f t="shared" ref="M25:M26" si="39">R25+W25</f>
        <v>0</v>
      </c>
      <c r="N25" s="110">
        <f t="shared" si="23"/>
        <v>180</v>
      </c>
      <c r="O25" s="111">
        <f t="shared" si="24"/>
        <v>0</v>
      </c>
      <c r="P25" s="112"/>
      <c r="Q25" s="112"/>
      <c r="R25" s="112"/>
      <c r="S25" s="113"/>
      <c r="T25" s="111">
        <f t="shared" si="25"/>
        <v>0</v>
      </c>
      <c r="U25" s="112"/>
      <c r="V25" s="112"/>
      <c r="W25" s="112"/>
      <c r="X25" s="113"/>
      <c r="Y25" s="111">
        <f t="shared" si="26"/>
        <v>0</v>
      </c>
      <c r="Z25" s="112"/>
      <c r="AA25" s="112"/>
      <c r="AB25" s="112"/>
      <c r="AC25" s="113">
        <v>6</v>
      </c>
    </row>
    <row r="26" spans="1:29" x14ac:dyDescent="0.2">
      <c r="A26" s="10" t="s">
        <v>161</v>
      </c>
      <c r="B26" s="11" t="s">
        <v>55</v>
      </c>
      <c r="C26" s="104"/>
      <c r="D26" s="105"/>
      <c r="E26" s="106"/>
      <c r="F26" s="106"/>
      <c r="G26" s="107"/>
      <c r="H26" s="108">
        <v>24</v>
      </c>
      <c r="I26" s="8">
        <f t="shared" si="19"/>
        <v>720</v>
      </c>
      <c r="J26" s="109">
        <f t="shared" si="36"/>
        <v>0</v>
      </c>
      <c r="K26" s="109">
        <f t="shared" si="37"/>
        <v>0</v>
      </c>
      <c r="L26" s="109">
        <f t="shared" si="38"/>
        <v>0</v>
      </c>
      <c r="M26" s="109">
        <f t="shared" si="39"/>
        <v>0</v>
      </c>
      <c r="N26" s="110">
        <f t="shared" si="23"/>
        <v>720</v>
      </c>
      <c r="O26" s="111">
        <f t="shared" si="24"/>
        <v>0</v>
      </c>
      <c r="P26" s="112"/>
      <c r="Q26" s="112"/>
      <c r="R26" s="112"/>
      <c r="S26" s="113"/>
      <c r="T26" s="111">
        <f t="shared" si="25"/>
        <v>0</v>
      </c>
      <c r="U26" s="112"/>
      <c r="V26" s="112"/>
      <c r="W26" s="112"/>
      <c r="X26" s="113"/>
      <c r="Y26" s="111">
        <f t="shared" si="26"/>
        <v>0</v>
      </c>
      <c r="Z26" s="112"/>
      <c r="AA26" s="112"/>
      <c r="AB26" s="112"/>
      <c r="AC26" s="113">
        <v>24</v>
      </c>
    </row>
    <row r="27" spans="1:29" ht="12.6" customHeight="1" x14ac:dyDescent="0.2">
      <c r="A27" s="298" t="s">
        <v>34</v>
      </c>
      <c r="B27" s="299"/>
      <c r="C27" s="299"/>
      <c r="D27" s="299"/>
      <c r="E27" s="299"/>
      <c r="F27" s="299"/>
      <c r="G27" s="300"/>
      <c r="H27" s="118">
        <f>SUM(H17:H26)</f>
        <v>57</v>
      </c>
      <c r="I27" s="8">
        <f>SUM(I18:I26)</f>
        <v>1560</v>
      </c>
      <c r="J27" s="109">
        <f>SUM(J18:J19)</f>
        <v>28</v>
      </c>
      <c r="K27" s="109">
        <f>SUM(K18:K19)</f>
        <v>20</v>
      </c>
      <c r="L27" s="109">
        <f>SUM(L18:L19)</f>
        <v>8</v>
      </c>
      <c r="M27" s="109">
        <f>SUM(M18:M19)</f>
        <v>0</v>
      </c>
      <c r="N27" s="119">
        <f>SUM(N18:N19)</f>
        <v>182</v>
      </c>
      <c r="O27" s="121">
        <f>SUM(O18:O26)</f>
        <v>84</v>
      </c>
      <c r="P27" s="98"/>
      <c r="Q27" s="98"/>
      <c r="R27" s="98"/>
      <c r="S27" s="119">
        <f>SUM(S17:S26)</f>
        <v>24</v>
      </c>
      <c r="T27" s="120">
        <f>SUM(T18:T26)</f>
        <v>16</v>
      </c>
      <c r="U27" s="98"/>
      <c r="V27" s="98"/>
      <c r="W27" s="98"/>
      <c r="X27" s="119">
        <f>SUM(X18:X26)</f>
        <v>3</v>
      </c>
      <c r="Y27" s="120">
        <f>SUM(Y18:Y26)</f>
        <v>0</v>
      </c>
      <c r="Z27" s="98"/>
      <c r="AA27" s="98"/>
      <c r="AB27" s="98"/>
      <c r="AC27" s="119">
        <f>SUM(AC18:AC26)</f>
        <v>30</v>
      </c>
    </row>
    <row r="28" spans="1:29" ht="12.6" customHeight="1" thickBot="1" x14ac:dyDescent="0.25">
      <c r="A28" s="302" t="s">
        <v>35</v>
      </c>
      <c r="B28" s="303"/>
      <c r="C28" s="303"/>
      <c r="D28" s="303"/>
      <c r="E28" s="303"/>
      <c r="F28" s="303"/>
      <c r="G28" s="304"/>
      <c r="H28" s="122">
        <f t="shared" ref="H28:O28" si="40">H15+H27</f>
        <v>66</v>
      </c>
      <c r="I28" s="123">
        <f t="shared" si="40"/>
        <v>1830</v>
      </c>
      <c r="J28" s="124">
        <f t="shared" si="40"/>
        <v>60</v>
      </c>
      <c r="K28" s="124">
        <f t="shared" si="40"/>
        <v>32</v>
      </c>
      <c r="L28" s="124">
        <f t="shared" si="40"/>
        <v>28</v>
      </c>
      <c r="M28" s="124">
        <f t="shared" si="40"/>
        <v>0</v>
      </c>
      <c r="N28" s="125">
        <f t="shared" si="40"/>
        <v>420</v>
      </c>
      <c r="O28" s="126">
        <f t="shared" si="40"/>
        <v>100</v>
      </c>
      <c r="P28" s="127"/>
      <c r="Q28" s="127"/>
      <c r="R28" s="127"/>
      <c r="S28" s="125">
        <f>S15+S27</f>
        <v>30</v>
      </c>
      <c r="T28" s="128">
        <f>T15+T27</f>
        <v>32</v>
      </c>
      <c r="U28" s="127"/>
      <c r="V28" s="127"/>
      <c r="W28" s="127"/>
      <c r="X28" s="125">
        <f>X15+X27</f>
        <v>6</v>
      </c>
      <c r="Y28" s="128">
        <f>Y15+Y27</f>
        <v>0</v>
      </c>
      <c r="Z28" s="127"/>
      <c r="AA28" s="127"/>
      <c r="AB28" s="127"/>
      <c r="AC28" s="125">
        <f>AC15+AC27</f>
        <v>30</v>
      </c>
    </row>
    <row r="29" spans="1:29" x14ac:dyDescent="0.2">
      <c r="A29" s="305" t="s">
        <v>36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7"/>
    </row>
    <row r="30" spans="1:29" ht="15.75" thickBot="1" x14ac:dyDescent="0.25">
      <c r="A30" s="308" t="s">
        <v>21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10"/>
    </row>
    <row r="31" spans="1:29" ht="24" x14ac:dyDescent="0.2">
      <c r="A31" s="142" t="s">
        <v>37</v>
      </c>
      <c r="B31" s="143" t="s">
        <v>58</v>
      </c>
      <c r="C31" s="144"/>
      <c r="D31" s="145">
        <v>2</v>
      </c>
      <c r="E31" s="146"/>
      <c r="F31" s="146"/>
      <c r="G31" s="147"/>
      <c r="H31" s="148">
        <v>4</v>
      </c>
      <c r="I31" s="149">
        <f>H31*30</f>
        <v>120</v>
      </c>
      <c r="J31" s="150">
        <f>K31+L31+M31</f>
        <v>16</v>
      </c>
      <c r="K31" s="150">
        <f>P31+U31</f>
        <v>8</v>
      </c>
      <c r="L31" s="150">
        <f t="shared" ref="L31:M31" si="41">Q31+V31</f>
        <v>8</v>
      </c>
      <c r="M31" s="150">
        <f t="shared" si="41"/>
        <v>0</v>
      </c>
      <c r="N31" s="151">
        <f>I31-J31</f>
        <v>104</v>
      </c>
      <c r="O31" s="152">
        <f t="shared" ref="O31:O32" si="42">P31+Q31+R31</f>
        <v>0</v>
      </c>
      <c r="P31" s="153"/>
      <c r="Q31" s="153"/>
      <c r="R31" s="153"/>
      <c r="S31" s="154"/>
      <c r="T31" s="152">
        <f t="shared" ref="T31:T32" si="43">U31+V31+W31</f>
        <v>16</v>
      </c>
      <c r="U31" s="155">
        <v>8</v>
      </c>
      <c r="V31" s="155">
        <v>8</v>
      </c>
      <c r="W31" s="155"/>
      <c r="X31" s="156">
        <v>4</v>
      </c>
      <c r="Y31" s="152">
        <f t="shared" ref="Y31:Y32" si="44">Z31+AA31+AB31</f>
        <v>0</v>
      </c>
      <c r="Z31" s="153"/>
      <c r="AA31" s="153"/>
      <c r="AB31" s="153"/>
      <c r="AC31" s="154"/>
    </row>
    <row r="32" spans="1:29" ht="24" x14ac:dyDescent="0.2">
      <c r="A32" s="10" t="s">
        <v>38</v>
      </c>
      <c r="B32" s="9" t="s">
        <v>39</v>
      </c>
      <c r="C32" s="129"/>
      <c r="D32" s="130">
        <v>2</v>
      </c>
      <c r="E32" s="131"/>
      <c r="F32" s="131"/>
      <c r="G32" s="132"/>
      <c r="H32" s="108">
        <v>4</v>
      </c>
      <c r="I32" s="8">
        <f t="shared" ref="I32" si="45">H32*30</f>
        <v>120</v>
      </c>
      <c r="J32" s="109">
        <f>K32+L32+M32</f>
        <v>16</v>
      </c>
      <c r="K32" s="109">
        <f>P32+U32</f>
        <v>8</v>
      </c>
      <c r="L32" s="109">
        <f t="shared" ref="L32" si="46">Q32+V32</f>
        <v>8</v>
      </c>
      <c r="M32" s="109">
        <f t="shared" ref="M32" si="47">R32+W32</f>
        <v>0</v>
      </c>
      <c r="N32" s="110">
        <f t="shared" ref="N32" si="48">I32-J32</f>
        <v>104</v>
      </c>
      <c r="O32" s="111">
        <f t="shared" si="42"/>
        <v>0</v>
      </c>
      <c r="P32" s="112"/>
      <c r="Q32" s="112"/>
      <c r="R32" s="112"/>
      <c r="S32" s="113"/>
      <c r="T32" s="111">
        <f t="shared" si="43"/>
        <v>16</v>
      </c>
      <c r="U32" s="133">
        <v>8</v>
      </c>
      <c r="V32" s="133">
        <v>8</v>
      </c>
      <c r="W32" s="133"/>
      <c r="X32" s="134">
        <v>4</v>
      </c>
      <c r="Y32" s="111">
        <f t="shared" si="44"/>
        <v>0</v>
      </c>
      <c r="Z32" s="116"/>
      <c r="AA32" s="116"/>
      <c r="AB32" s="116"/>
      <c r="AC32" s="117"/>
    </row>
    <row r="33" spans="1:44" ht="15.75" thickBot="1" x14ac:dyDescent="0.25">
      <c r="A33" s="292" t="s">
        <v>24</v>
      </c>
      <c r="B33" s="293"/>
      <c r="C33" s="293"/>
      <c r="D33" s="293"/>
      <c r="E33" s="293"/>
      <c r="F33" s="293"/>
      <c r="G33" s="294"/>
      <c r="H33" s="157">
        <f t="shared" ref="H33:O33" si="49">SUM(H31:H32)</f>
        <v>8</v>
      </c>
      <c r="I33" s="115">
        <f t="shared" si="49"/>
        <v>240</v>
      </c>
      <c r="J33" s="158">
        <f t="shared" si="49"/>
        <v>32</v>
      </c>
      <c r="K33" s="158">
        <f t="shared" si="49"/>
        <v>16</v>
      </c>
      <c r="L33" s="158">
        <f t="shared" si="49"/>
        <v>16</v>
      </c>
      <c r="M33" s="158">
        <f t="shared" si="49"/>
        <v>0</v>
      </c>
      <c r="N33" s="159">
        <f>SUM(N31:N32)</f>
        <v>208</v>
      </c>
      <c r="O33" s="160">
        <f t="shared" si="49"/>
        <v>0</v>
      </c>
      <c r="P33" s="161"/>
      <c r="Q33" s="161"/>
      <c r="R33" s="161"/>
      <c r="S33" s="159">
        <f>SUM(S31:S32)</f>
        <v>0</v>
      </c>
      <c r="T33" s="162">
        <f>SUM(T31:T32)</f>
        <v>32</v>
      </c>
      <c r="U33" s="161"/>
      <c r="V33" s="161"/>
      <c r="W33" s="161"/>
      <c r="X33" s="159">
        <f>SUM(X31:X32)</f>
        <v>8</v>
      </c>
      <c r="Y33" s="160">
        <f>SUM(Y31:Y32)</f>
        <v>0</v>
      </c>
      <c r="Z33" s="161"/>
      <c r="AA33" s="161"/>
      <c r="AB33" s="161"/>
      <c r="AC33" s="159">
        <f>SUM(AC31:AC32)</f>
        <v>0</v>
      </c>
    </row>
    <row r="34" spans="1:44" x14ac:dyDescent="0.2">
      <c r="A34" s="311" t="s">
        <v>25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3"/>
    </row>
    <row r="35" spans="1:44" ht="15.75" thickBot="1" x14ac:dyDescent="0.25">
      <c r="A35" s="289" t="s">
        <v>156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1"/>
    </row>
    <row r="36" spans="1:44" x14ac:dyDescent="0.2">
      <c r="A36" s="142" t="s">
        <v>40</v>
      </c>
      <c r="B36" s="143" t="s">
        <v>41</v>
      </c>
      <c r="C36" s="163"/>
      <c r="D36" s="164">
        <v>2</v>
      </c>
      <c r="E36" s="165"/>
      <c r="F36" s="165"/>
      <c r="G36" s="166"/>
      <c r="H36" s="148">
        <v>4</v>
      </c>
      <c r="I36" s="149">
        <f>H36*30</f>
        <v>120</v>
      </c>
      <c r="J36" s="150">
        <f>K36+L36+M36</f>
        <v>16</v>
      </c>
      <c r="K36" s="150">
        <f>P36+U36</f>
        <v>8</v>
      </c>
      <c r="L36" s="150">
        <f t="shared" ref="L36:M36" si="50">Q36+V36</f>
        <v>8</v>
      </c>
      <c r="M36" s="150">
        <f t="shared" si="50"/>
        <v>0</v>
      </c>
      <c r="N36" s="151">
        <f>I36-J36</f>
        <v>104</v>
      </c>
      <c r="O36" s="152">
        <f t="shared" ref="O36:O39" si="51">P36+Q36+R36</f>
        <v>0</v>
      </c>
      <c r="P36" s="153"/>
      <c r="Q36" s="153"/>
      <c r="R36" s="153"/>
      <c r="S36" s="154"/>
      <c r="T36" s="152">
        <f t="shared" ref="T36:T39" si="52">U36+V36+W36</f>
        <v>16</v>
      </c>
      <c r="U36" s="153">
        <v>8</v>
      </c>
      <c r="V36" s="153">
        <v>8</v>
      </c>
      <c r="W36" s="153"/>
      <c r="X36" s="154">
        <v>4</v>
      </c>
      <c r="Y36" s="152">
        <f t="shared" ref="Y36:Y39" si="53">Z36+AA36+AB36</f>
        <v>0</v>
      </c>
      <c r="Z36" s="153"/>
      <c r="AA36" s="153"/>
      <c r="AB36" s="153"/>
      <c r="AC36" s="154"/>
    </row>
    <row r="37" spans="1:44" x14ac:dyDescent="0.2">
      <c r="A37" s="10" t="s">
        <v>42</v>
      </c>
      <c r="B37" s="9" t="s">
        <v>43</v>
      </c>
      <c r="C37" s="104"/>
      <c r="D37" s="105">
        <v>2</v>
      </c>
      <c r="E37" s="106"/>
      <c r="F37" s="106"/>
      <c r="G37" s="107"/>
      <c r="H37" s="108">
        <v>4</v>
      </c>
      <c r="I37" s="8">
        <f t="shared" ref="I37:I39" si="54">H37*30</f>
        <v>120</v>
      </c>
      <c r="J37" s="109">
        <f t="shared" ref="J37:J39" si="55">K37+L37+M37</f>
        <v>16</v>
      </c>
      <c r="K37" s="109">
        <f t="shared" ref="K37:K39" si="56">P37+U37</f>
        <v>8</v>
      </c>
      <c r="L37" s="109">
        <f t="shared" ref="L37:L39" si="57">Q37+V37</f>
        <v>8</v>
      </c>
      <c r="M37" s="109">
        <f t="shared" ref="M37:M39" si="58">R37+W37</f>
        <v>0</v>
      </c>
      <c r="N37" s="110">
        <f t="shared" ref="N37:N39" si="59">I37-J37</f>
        <v>104</v>
      </c>
      <c r="O37" s="111">
        <f t="shared" si="51"/>
        <v>0</v>
      </c>
      <c r="P37" s="112"/>
      <c r="Q37" s="112"/>
      <c r="R37" s="112"/>
      <c r="S37" s="113"/>
      <c r="T37" s="111">
        <f t="shared" si="52"/>
        <v>16</v>
      </c>
      <c r="U37" s="112">
        <v>8</v>
      </c>
      <c r="V37" s="112">
        <v>8</v>
      </c>
      <c r="W37" s="112"/>
      <c r="X37" s="113">
        <v>4</v>
      </c>
      <c r="Y37" s="111">
        <f t="shared" si="53"/>
        <v>0</v>
      </c>
      <c r="Z37" s="112"/>
      <c r="AA37" s="112"/>
      <c r="AB37" s="112"/>
      <c r="AC37" s="113"/>
    </row>
    <row r="38" spans="1:44" x14ac:dyDescent="0.2">
      <c r="A38" s="10" t="s">
        <v>44</v>
      </c>
      <c r="B38" s="9" t="s">
        <v>45</v>
      </c>
      <c r="C38" s="104"/>
      <c r="D38" s="105">
        <v>2</v>
      </c>
      <c r="E38" s="106"/>
      <c r="F38" s="106"/>
      <c r="G38" s="107"/>
      <c r="H38" s="108">
        <v>4</v>
      </c>
      <c r="I38" s="8">
        <f t="shared" si="54"/>
        <v>120</v>
      </c>
      <c r="J38" s="109">
        <f t="shared" si="55"/>
        <v>16</v>
      </c>
      <c r="K38" s="109">
        <f t="shared" si="56"/>
        <v>8</v>
      </c>
      <c r="L38" s="109">
        <f t="shared" si="57"/>
        <v>8</v>
      </c>
      <c r="M38" s="109">
        <f t="shared" si="58"/>
        <v>0</v>
      </c>
      <c r="N38" s="110">
        <f t="shared" si="59"/>
        <v>104</v>
      </c>
      <c r="O38" s="111">
        <f t="shared" si="51"/>
        <v>0</v>
      </c>
      <c r="P38" s="112"/>
      <c r="Q38" s="112"/>
      <c r="R38" s="112"/>
      <c r="S38" s="113"/>
      <c r="T38" s="111">
        <f t="shared" si="52"/>
        <v>16</v>
      </c>
      <c r="U38" s="112">
        <v>8</v>
      </c>
      <c r="V38" s="112">
        <v>8</v>
      </c>
      <c r="W38" s="112"/>
      <c r="X38" s="113">
        <v>4</v>
      </c>
      <c r="Y38" s="111">
        <f t="shared" si="53"/>
        <v>0</v>
      </c>
      <c r="Z38" s="112"/>
      <c r="AA38" s="112"/>
      <c r="AB38" s="112"/>
      <c r="AC38" s="113"/>
    </row>
    <row r="39" spans="1:44" x14ac:dyDescent="0.2">
      <c r="A39" s="10" t="s">
        <v>46</v>
      </c>
      <c r="B39" s="9" t="s">
        <v>47</v>
      </c>
      <c r="C39" s="104"/>
      <c r="D39" s="105">
        <v>2</v>
      </c>
      <c r="E39" s="106"/>
      <c r="F39" s="106"/>
      <c r="G39" s="107"/>
      <c r="H39" s="108">
        <v>4</v>
      </c>
      <c r="I39" s="8">
        <f t="shared" si="54"/>
        <v>120</v>
      </c>
      <c r="J39" s="109">
        <f t="shared" si="55"/>
        <v>16</v>
      </c>
      <c r="K39" s="109">
        <f t="shared" si="56"/>
        <v>8</v>
      </c>
      <c r="L39" s="109">
        <f t="shared" si="57"/>
        <v>8</v>
      </c>
      <c r="M39" s="109">
        <f t="shared" si="58"/>
        <v>0</v>
      </c>
      <c r="N39" s="110">
        <f t="shared" si="59"/>
        <v>104</v>
      </c>
      <c r="O39" s="111">
        <f t="shared" si="51"/>
        <v>0</v>
      </c>
      <c r="P39" s="112"/>
      <c r="Q39" s="112"/>
      <c r="R39" s="112"/>
      <c r="S39" s="113"/>
      <c r="T39" s="111">
        <f t="shared" si="52"/>
        <v>16</v>
      </c>
      <c r="U39" s="112">
        <v>8</v>
      </c>
      <c r="V39" s="112">
        <v>8</v>
      </c>
      <c r="W39" s="112"/>
      <c r="X39" s="113">
        <v>4</v>
      </c>
      <c r="Y39" s="111">
        <f t="shared" si="53"/>
        <v>0</v>
      </c>
      <c r="Z39" s="112"/>
      <c r="AA39" s="112"/>
      <c r="AB39" s="112"/>
      <c r="AC39" s="113"/>
    </row>
    <row r="40" spans="1:44" x14ac:dyDescent="0.2">
      <c r="A40" s="298" t="s">
        <v>34</v>
      </c>
      <c r="B40" s="299"/>
      <c r="C40" s="299"/>
      <c r="D40" s="299"/>
      <c r="E40" s="299"/>
      <c r="F40" s="299"/>
      <c r="G40" s="300"/>
      <c r="H40" s="118">
        <f>SUM(H36:H39)</f>
        <v>16</v>
      </c>
      <c r="I40" s="118">
        <f t="shared" ref="I40:O40" si="60">SUM(I36:I39)</f>
        <v>480</v>
      </c>
      <c r="J40" s="118">
        <f t="shared" si="60"/>
        <v>64</v>
      </c>
      <c r="K40" s="118">
        <f t="shared" si="60"/>
        <v>32</v>
      </c>
      <c r="L40" s="118">
        <f t="shared" si="60"/>
        <v>32</v>
      </c>
      <c r="M40" s="118">
        <f t="shared" si="60"/>
        <v>0</v>
      </c>
      <c r="N40" s="118">
        <f t="shared" si="60"/>
        <v>416</v>
      </c>
      <c r="O40" s="118">
        <f t="shared" si="60"/>
        <v>0</v>
      </c>
      <c r="P40" s="98"/>
      <c r="Q40" s="98"/>
      <c r="R40" s="98"/>
      <c r="S40" s="109">
        <f>SUM(S36:S39)</f>
        <v>0</v>
      </c>
      <c r="T40" s="8">
        <f>SUM(T36:T39)</f>
        <v>64</v>
      </c>
      <c r="U40" s="98"/>
      <c r="V40" s="98"/>
      <c r="W40" s="98"/>
      <c r="X40" s="119">
        <f>SUM(X36:X39)</f>
        <v>16</v>
      </c>
      <c r="Y40" s="119">
        <f>SUM(Y36:Y39)</f>
        <v>0</v>
      </c>
      <c r="Z40" s="98"/>
      <c r="AA40" s="98"/>
      <c r="AB40" s="98"/>
      <c r="AC40" s="119">
        <f>SUM(AC36:AC39)</f>
        <v>0</v>
      </c>
    </row>
    <row r="41" spans="1:44" ht="15.75" thickBot="1" x14ac:dyDescent="0.25">
      <c r="A41" s="302" t="s">
        <v>48</v>
      </c>
      <c r="B41" s="303"/>
      <c r="C41" s="303"/>
      <c r="D41" s="303"/>
      <c r="E41" s="303"/>
      <c r="F41" s="303"/>
      <c r="G41" s="304"/>
      <c r="H41" s="135">
        <f t="shared" ref="H41:N41" si="61">H33+H40</f>
        <v>24</v>
      </c>
      <c r="I41" s="136">
        <f t="shared" si="61"/>
        <v>720</v>
      </c>
      <c r="J41" s="124">
        <f t="shared" si="61"/>
        <v>96</v>
      </c>
      <c r="K41" s="124">
        <f t="shared" si="61"/>
        <v>48</v>
      </c>
      <c r="L41" s="124">
        <f t="shared" si="61"/>
        <v>48</v>
      </c>
      <c r="M41" s="124">
        <f t="shared" si="61"/>
        <v>0</v>
      </c>
      <c r="N41" s="125">
        <f t="shared" si="61"/>
        <v>624</v>
      </c>
      <c r="O41" s="128">
        <f>O40+O33</f>
        <v>0</v>
      </c>
      <c r="P41" s="99"/>
      <c r="Q41" s="99"/>
      <c r="R41" s="99"/>
      <c r="S41" s="125">
        <f>S33+S40</f>
        <v>0</v>
      </c>
      <c r="T41" s="128">
        <f>T40+T33</f>
        <v>96</v>
      </c>
      <c r="U41" s="99"/>
      <c r="V41" s="99"/>
      <c r="W41" s="99"/>
      <c r="X41" s="125">
        <f>X33+X40</f>
        <v>24</v>
      </c>
      <c r="Y41" s="137">
        <f>Y40+Y33</f>
        <v>0</v>
      </c>
      <c r="Z41" s="99"/>
      <c r="AA41" s="99"/>
      <c r="AB41" s="99"/>
      <c r="AC41" s="125">
        <f>AC33+AC40</f>
        <v>0</v>
      </c>
    </row>
    <row r="42" spans="1:44" ht="15.75" thickBot="1" x14ac:dyDescent="0.25">
      <c r="A42" s="314" t="s">
        <v>155</v>
      </c>
      <c r="B42" s="315"/>
      <c r="C42" s="315"/>
      <c r="D42" s="315"/>
      <c r="E42" s="315"/>
      <c r="F42" s="315"/>
      <c r="G42" s="316"/>
      <c r="H42" s="122">
        <f t="shared" ref="H42:N42" si="62">H28+H41</f>
        <v>90</v>
      </c>
      <c r="I42" s="123">
        <f t="shared" si="62"/>
        <v>2550</v>
      </c>
      <c r="J42" s="138">
        <f t="shared" si="62"/>
        <v>156</v>
      </c>
      <c r="K42" s="138">
        <f t="shared" si="62"/>
        <v>80</v>
      </c>
      <c r="L42" s="138">
        <f t="shared" si="62"/>
        <v>76</v>
      </c>
      <c r="M42" s="138">
        <f t="shared" si="62"/>
        <v>0</v>
      </c>
      <c r="N42" s="139">
        <f t="shared" si="62"/>
        <v>1044</v>
      </c>
      <c r="O42" s="281">
        <f>S41+S28</f>
        <v>30</v>
      </c>
      <c r="P42" s="282"/>
      <c r="Q42" s="282"/>
      <c r="R42" s="282"/>
      <c r="S42" s="283"/>
      <c r="T42" s="281">
        <f>X41+X28</f>
        <v>30</v>
      </c>
      <c r="U42" s="282"/>
      <c r="V42" s="282"/>
      <c r="W42" s="282"/>
      <c r="X42" s="283"/>
      <c r="Y42" s="281">
        <f>AC41+AC28</f>
        <v>30</v>
      </c>
      <c r="Z42" s="282"/>
      <c r="AA42" s="282"/>
      <c r="AB42" s="282"/>
      <c r="AC42" s="283"/>
    </row>
    <row r="43" spans="1:44" x14ac:dyDescent="0.2">
      <c r="A43" s="284" t="s">
        <v>49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6">
        <f>O41+O28</f>
        <v>100</v>
      </c>
      <c r="P43" s="287"/>
      <c r="Q43" s="287"/>
      <c r="R43" s="287"/>
      <c r="S43" s="288"/>
      <c r="T43" s="286">
        <f>T41+T28</f>
        <v>128</v>
      </c>
      <c r="U43" s="287"/>
      <c r="V43" s="287"/>
      <c r="W43" s="287"/>
      <c r="X43" s="288"/>
      <c r="Y43" s="286">
        <f>Y41+Y28</f>
        <v>0</v>
      </c>
      <c r="Z43" s="287"/>
      <c r="AA43" s="287"/>
      <c r="AB43" s="287"/>
      <c r="AC43" s="288"/>
    </row>
    <row r="44" spans="1:44" x14ac:dyDescent="0.2">
      <c r="A44" s="275" t="s">
        <v>50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7"/>
      <c r="O44" s="278">
        <v>3</v>
      </c>
      <c r="P44" s="279"/>
      <c r="Q44" s="279"/>
      <c r="R44" s="279"/>
      <c r="S44" s="280"/>
      <c r="T44" s="278">
        <f>COUNTIF($E$12:$G$14,T$6)+COUNTIF($E$18:$G$26,T$6)+COUNTIF($E$31:$G$32,T$6)+COUNTIF($E$36:$G$39,T$6)</f>
        <v>0</v>
      </c>
      <c r="U44" s="279"/>
      <c r="V44" s="279"/>
      <c r="W44" s="279"/>
      <c r="X44" s="280"/>
      <c r="Y44" s="278">
        <f>COUNTIF($E$12:$G$14,Y$6)+COUNTIF($E$18:$G$26,Y$6)+COUNTIF($E$31:$G$32,Y$6)+COUNTIF($E$36:$G$39,Y$6)</f>
        <v>0</v>
      </c>
      <c r="Z44" s="279"/>
      <c r="AA44" s="279"/>
      <c r="AB44" s="279"/>
      <c r="AC44" s="280"/>
    </row>
    <row r="45" spans="1:44" x14ac:dyDescent="0.2">
      <c r="A45" s="275" t="s">
        <v>51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7"/>
      <c r="O45" s="278">
        <v>7</v>
      </c>
      <c r="P45" s="279"/>
      <c r="Q45" s="279"/>
      <c r="R45" s="279"/>
      <c r="S45" s="280"/>
      <c r="T45" s="278">
        <f>COUNTIF($D$12:$D$14,T$6)+COUNTIF($D$18:$D$26,T$6)+COUNTIF($D$31:$D$32,T$6)+COUNTIF($D$36:$D$39,T$6)</f>
        <v>7</v>
      </c>
      <c r="U45" s="279"/>
      <c r="V45" s="279"/>
      <c r="W45" s="279"/>
      <c r="X45" s="280"/>
      <c r="Y45" s="278">
        <f>COUNTIF($D$12:$D$14,Y$6)+COUNTIF($D$18:$D$26,Y$6)+COUNTIF($D$31:$D$32,Y$6)+COUNTIF($D$36:$D$39,Y$6)</f>
        <v>0</v>
      </c>
      <c r="Z45" s="279"/>
      <c r="AA45" s="279"/>
      <c r="AB45" s="279"/>
      <c r="AC45" s="280"/>
    </row>
    <row r="46" spans="1:44" ht="15.75" thickBot="1" x14ac:dyDescent="0.25">
      <c r="A46" s="266" t="s">
        <v>52</v>
      </c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8"/>
      <c r="O46" s="269">
        <v>2</v>
      </c>
      <c r="P46" s="270"/>
      <c r="Q46" s="270"/>
      <c r="R46" s="270"/>
      <c r="S46" s="271"/>
      <c r="T46" s="269">
        <f>COUNTIF($C$12:$C$14,T$6)+COUNTIF($C$18:$C$26,T$6)+COUNTIF($C$31:$C$32,T$6)+COUNTIF($C$36:$C$39,T$6)</f>
        <v>1</v>
      </c>
      <c r="U46" s="270"/>
      <c r="V46" s="270"/>
      <c r="W46" s="270"/>
      <c r="X46" s="271"/>
      <c r="Y46" s="269">
        <f>COUNTIF($C$12:$C$14,Y$6)+COUNTIF($C$18:$C$26,Y$6)+COUNTIF($C$31:$C$32,Y$6)+COUNTIF($C$36:$C$39,Y$6)</f>
        <v>0</v>
      </c>
      <c r="Z46" s="270"/>
      <c r="AA46" s="270"/>
      <c r="AB46" s="270"/>
      <c r="AC46" s="271"/>
    </row>
    <row r="47" spans="1:44" ht="9.6" customHeight="1" x14ac:dyDescent="0.2"/>
    <row r="48" spans="1:44" x14ac:dyDescent="0.2">
      <c r="A48" s="71"/>
      <c r="B48" s="72"/>
      <c r="C48" s="73"/>
      <c r="D48" s="42" t="s">
        <v>59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91" t="s">
        <v>162</v>
      </c>
      <c r="T48" s="96"/>
      <c r="U48" s="74"/>
      <c r="V48" s="74"/>
      <c r="W48" s="74"/>
      <c r="X48" s="97"/>
      <c r="Y48" s="74"/>
      <c r="Z48" s="74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</row>
    <row r="49" spans="1:61" ht="11.45" customHeight="1" x14ac:dyDescent="0.2">
      <c r="A49" s="71"/>
      <c r="B49" s="75"/>
      <c r="C49" s="73"/>
      <c r="D49" s="73"/>
      <c r="E49" s="73"/>
      <c r="F49" s="73"/>
      <c r="G49" s="73"/>
      <c r="H49" s="48"/>
      <c r="I49" s="48"/>
      <c r="J49" s="48"/>
      <c r="K49" s="40"/>
      <c r="L49" s="40"/>
      <c r="M49" s="40"/>
      <c r="N49" s="40"/>
      <c r="O49" s="41"/>
      <c r="P49" s="41"/>
      <c r="Q49" s="41"/>
      <c r="R49" s="41"/>
      <c r="S49" s="40"/>
      <c r="T49" s="42"/>
      <c r="U49" s="264"/>
      <c r="V49" s="301"/>
      <c r="W49" s="301"/>
      <c r="X49" s="301"/>
      <c r="Y49" s="301"/>
      <c r="Z49" s="301"/>
      <c r="AA49" s="2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</row>
    <row r="50" spans="1:61" x14ac:dyDescent="0.2">
      <c r="A50" s="71"/>
      <c r="B50" s="75" t="s">
        <v>61</v>
      </c>
      <c r="C50" s="76"/>
      <c r="D50" s="76"/>
      <c r="E50" s="76"/>
      <c r="F50" s="76"/>
      <c r="G50" s="76"/>
      <c r="H50" s="76"/>
      <c r="I50" s="76"/>
      <c r="J50" s="76"/>
      <c r="K50" s="42"/>
      <c r="L50" s="77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7"/>
      <c r="AD50" s="76"/>
      <c r="AE50" s="76"/>
      <c r="AF50" s="76"/>
      <c r="AG50" s="76"/>
      <c r="AH50" s="77"/>
      <c r="AI50" s="77"/>
      <c r="AJ50" s="77"/>
      <c r="AK50" s="77"/>
      <c r="AL50" s="77"/>
      <c r="AM50" s="79"/>
      <c r="AN50" s="80"/>
      <c r="AO50" s="80"/>
      <c r="AP50" s="80"/>
      <c r="AQ50" s="80"/>
      <c r="AR50" s="80"/>
    </row>
    <row r="51" spans="1:61" ht="10.7" customHeight="1" x14ac:dyDescent="0.2">
      <c r="A51" s="71"/>
      <c r="B51" s="72"/>
      <c r="C51" s="73"/>
      <c r="D51" s="73"/>
      <c r="E51" s="73"/>
      <c r="F51" s="73"/>
      <c r="G51" s="73"/>
      <c r="H51" s="48"/>
      <c r="I51" s="48"/>
      <c r="J51" s="48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</row>
    <row r="52" spans="1:61" ht="18.600000000000001" customHeight="1" x14ac:dyDescent="0.2">
      <c r="A52" s="71"/>
      <c r="B52" s="260" t="s">
        <v>62</v>
      </c>
      <c r="C52" s="260"/>
      <c r="D52" s="260"/>
      <c r="E52" s="260"/>
      <c r="F52" s="260"/>
      <c r="G52" s="261"/>
      <c r="H52" s="261"/>
      <c r="I52" s="261"/>
      <c r="J52" s="76"/>
      <c r="K52" s="91" t="s">
        <v>67</v>
      </c>
      <c r="L52" s="81"/>
      <c r="M52" s="86"/>
      <c r="N52" s="92"/>
      <c r="O52" s="91"/>
      <c r="P52" s="91"/>
      <c r="Q52" s="91"/>
      <c r="R52" s="91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82"/>
      <c r="AK52" s="82"/>
      <c r="AL52" s="82"/>
      <c r="AM52" s="40"/>
      <c r="AN52" s="40"/>
      <c r="AO52" s="40"/>
      <c r="AP52" s="40"/>
      <c r="AQ52" s="40"/>
      <c r="AR52" s="40"/>
    </row>
    <row r="53" spans="1:61" ht="18.600000000000001" customHeight="1" x14ac:dyDescent="0.25">
      <c r="A53" s="71"/>
      <c r="B53" s="272" t="s">
        <v>63</v>
      </c>
      <c r="C53" s="272"/>
      <c r="D53" s="272"/>
      <c r="E53" s="272"/>
      <c r="F53" s="272"/>
      <c r="G53" s="261"/>
      <c r="H53" s="261"/>
      <c r="I53" s="261"/>
      <c r="J53" s="2"/>
      <c r="K53" s="273" t="s">
        <v>68</v>
      </c>
      <c r="L53" s="274"/>
      <c r="M53" s="274"/>
      <c r="N53" s="274"/>
      <c r="O53" s="274"/>
      <c r="P53" s="94"/>
      <c r="Q53" s="94"/>
      <c r="R53" s="94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2"/>
      <c r="AK53" s="2"/>
      <c r="AL53" s="2"/>
      <c r="AM53" s="80"/>
      <c r="AN53" s="42"/>
      <c r="AO53" s="42"/>
      <c r="AP53" s="42"/>
      <c r="AQ53" s="42"/>
      <c r="AR53" s="42"/>
    </row>
    <row r="54" spans="1:61" ht="18.600000000000001" customHeight="1" x14ac:dyDescent="0.2">
      <c r="A54" s="83"/>
      <c r="B54" s="260" t="s">
        <v>193</v>
      </c>
      <c r="C54" s="260"/>
      <c r="D54" s="260"/>
      <c r="E54" s="260"/>
      <c r="F54" s="260"/>
      <c r="G54" s="261"/>
      <c r="H54" s="261"/>
      <c r="I54" s="261"/>
      <c r="J54" s="2"/>
      <c r="K54" s="94" t="s">
        <v>158</v>
      </c>
      <c r="L54" s="87"/>
      <c r="M54" s="88"/>
      <c r="N54" s="95"/>
      <c r="O54" s="94"/>
      <c r="P54" s="94"/>
      <c r="Q54" s="94"/>
      <c r="R54" s="94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2"/>
      <c r="AK54" s="2"/>
      <c r="AL54" s="2"/>
      <c r="AM54" s="40"/>
      <c r="AN54" s="40"/>
      <c r="AO54" s="40"/>
      <c r="AP54" s="40"/>
      <c r="AQ54" s="40"/>
      <c r="AR54" s="40"/>
    </row>
    <row r="55" spans="1:61" ht="18.600000000000001" customHeight="1" x14ac:dyDescent="0.2">
      <c r="A55" s="71"/>
      <c r="B55" s="260" t="s">
        <v>64</v>
      </c>
      <c r="C55" s="260"/>
      <c r="D55" s="260"/>
      <c r="E55" s="260"/>
      <c r="F55" s="260"/>
      <c r="G55" s="261"/>
      <c r="H55" s="261"/>
      <c r="I55" s="261"/>
      <c r="J55" s="2"/>
      <c r="K55" s="94" t="s">
        <v>69</v>
      </c>
      <c r="L55" s="87"/>
      <c r="M55" s="88"/>
      <c r="N55" s="95"/>
      <c r="O55" s="94"/>
      <c r="P55" s="94"/>
      <c r="Q55" s="94"/>
      <c r="R55" s="94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2"/>
      <c r="AK55" s="2"/>
      <c r="AL55" s="2"/>
      <c r="AM55" s="79"/>
      <c r="AN55" s="76"/>
      <c r="AO55" s="76"/>
      <c r="AP55" s="76"/>
      <c r="AQ55" s="76"/>
      <c r="AR55" s="76"/>
    </row>
    <row r="56" spans="1:61" ht="20.45" customHeight="1" x14ac:dyDescent="0.2">
      <c r="A56" s="184"/>
      <c r="B56" s="184" t="s">
        <v>190</v>
      </c>
      <c r="C56" s="184"/>
      <c r="D56" s="184"/>
      <c r="E56" s="184"/>
      <c r="F56" s="184"/>
      <c r="G56" s="185"/>
      <c r="H56" s="185"/>
      <c r="I56" s="185"/>
      <c r="J56" s="184"/>
      <c r="K56" s="349" t="s">
        <v>191</v>
      </c>
      <c r="L56" s="349"/>
      <c r="M56" s="349"/>
      <c r="N56" s="349"/>
      <c r="O56" s="185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260"/>
      <c r="AF56" s="260"/>
      <c r="AG56" s="260"/>
      <c r="AH56" s="260"/>
      <c r="AI56" s="260"/>
      <c r="AJ56" s="2"/>
      <c r="AK56" s="2"/>
      <c r="AL56" s="2"/>
      <c r="AM56" s="79"/>
      <c r="AN56" s="84"/>
      <c r="AO56" s="84"/>
      <c r="AP56" s="84"/>
      <c r="AQ56" s="84"/>
      <c r="AR56" s="85"/>
    </row>
    <row r="57" spans="1:61" ht="24.6" customHeight="1" x14ac:dyDescent="0.3">
      <c r="A57" s="71"/>
      <c r="B57" s="262" t="s">
        <v>189</v>
      </c>
      <c r="C57" s="262"/>
      <c r="D57" s="262"/>
      <c r="E57" s="262"/>
      <c r="F57" s="262"/>
      <c r="G57" s="261"/>
      <c r="H57" s="261"/>
      <c r="I57" s="261"/>
      <c r="J57" s="2"/>
      <c r="K57" s="91" t="s">
        <v>162</v>
      </c>
      <c r="L57" s="89"/>
      <c r="M57" s="86"/>
      <c r="N57" s="92"/>
      <c r="O57" s="91"/>
      <c r="P57" s="94"/>
      <c r="Q57" s="94"/>
      <c r="R57" s="94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2"/>
      <c r="AK57" s="2"/>
      <c r="AL57" s="2"/>
      <c r="AM57" s="1"/>
      <c r="AN57" s="1"/>
      <c r="AO57" s="1"/>
      <c r="AP57" s="1"/>
      <c r="AQ57" s="1"/>
      <c r="AR57" s="1"/>
    </row>
    <row r="58" spans="1:61" ht="20.25" x14ac:dyDescent="0.3">
      <c r="A58" s="4"/>
      <c r="B58" s="263"/>
      <c r="C58" s="263"/>
      <c r="D58" s="263"/>
      <c r="E58" s="263"/>
      <c r="F58" s="263"/>
      <c r="G58" s="264"/>
      <c r="H58" s="264"/>
      <c r="I58" s="264"/>
      <c r="J58" s="265"/>
      <c r="K58" s="265"/>
      <c r="L58" s="265"/>
      <c r="M58" s="3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2"/>
      <c r="AK58" s="2"/>
      <c r="AL58" s="2"/>
      <c r="AM58" s="42"/>
      <c r="AN58" s="1"/>
      <c r="AO58" s="1"/>
      <c r="AP58" s="1"/>
      <c r="AQ58" s="1"/>
      <c r="AR58" s="1"/>
    </row>
    <row r="59" spans="1:61" ht="24" x14ac:dyDescent="0.3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182" t="s">
        <v>157</v>
      </c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5"/>
      <c r="AF59" s="5"/>
      <c r="AG59" s="5"/>
      <c r="AH59" s="5"/>
      <c r="AI59" s="5"/>
    </row>
    <row r="61" spans="1:61" x14ac:dyDescent="0.2">
      <c r="O61" s="348" t="s">
        <v>192</v>
      </c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8"/>
      <c r="AB61" s="348"/>
      <c r="AC61" s="348"/>
      <c r="AD61" s="182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2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2"/>
      <c r="BI61" s="183"/>
    </row>
    <row r="62" spans="1:61" ht="18.75" x14ac:dyDescent="0.2"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87"/>
      <c r="BC62" s="187"/>
      <c r="BD62" s="187"/>
      <c r="BE62" s="187"/>
      <c r="BF62" s="187"/>
      <c r="BG62" s="187"/>
      <c r="BH62" s="187"/>
      <c r="BI62" s="187"/>
    </row>
  </sheetData>
  <mergeCells count="91">
    <mergeCell ref="O61:AC61"/>
    <mergeCell ref="AE56:AI56"/>
    <mergeCell ref="K56:N56"/>
    <mergeCell ref="A1:AC1"/>
    <mergeCell ref="A3:A9"/>
    <mergeCell ref="B3:B9"/>
    <mergeCell ref="C3:D3"/>
    <mergeCell ref="E3:F3"/>
    <mergeCell ref="G3:G9"/>
    <mergeCell ref="H3:H9"/>
    <mergeCell ref="I3:N3"/>
    <mergeCell ref="O3:AC3"/>
    <mergeCell ref="C4:C9"/>
    <mergeCell ref="D4:D9"/>
    <mergeCell ref="E4:E9"/>
    <mergeCell ref="F4:F9"/>
    <mergeCell ref="I4:I9"/>
    <mergeCell ref="J4:M4"/>
    <mergeCell ref="M6:M9"/>
    <mergeCell ref="J5:J9"/>
    <mergeCell ref="K5:M5"/>
    <mergeCell ref="O5:AC5"/>
    <mergeCell ref="K6:K9"/>
    <mergeCell ref="L6:L9"/>
    <mergeCell ref="N4:N9"/>
    <mergeCell ref="T7:T9"/>
    <mergeCell ref="O6:S6"/>
    <mergeCell ref="T6:X6"/>
    <mergeCell ref="Y6:AC6"/>
    <mergeCell ref="O4:X4"/>
    <mergeCell ref="Y4:AC4"/>
    <mergeCell ref="O7:O9"/>
    <mergeCell ref="P7:P9"/>
    <mergeCell ref="Q7:Q9"/>
    <mergeCell ref="R7:R9"/>
    <mergeCell ref="S7:S9"/>
    <mergeCell ref="AA7:AA9"/>
    <mergeCell ref="AB7:AB9"/>
    <mergeCell ref="AC7:AC9"/>
    <mergeCell ref="U7:U9"/>
    <mergeCell ref="V7:V9"/>
    <mergeCell ref="W7:W9"/>
    <mergeCell ref="X7:X9"/>
    <mergeCell ref="Y7:Y9"/>
    <mergeCell ref="Z7:Z9"/>
    <mergeCell ref="A11:AC11"/>
    <mergeCell ref="A15:G15"/>
    <mergeCell ref="A16:AC16"/>
    <mergeCell ref="A27:G27"/>
    <mergeCell ref="U49:Z49"/>
    <mergeCell ref="Y42:AC42"/>
    <mergeCell ref="A28:G28"/>
    <mergeCell ref="A29:AC29"/>
    <mergeCell ref="A30:AC30"/>
    <mergeCell ref="A33:G33"/>
    <mergeCell ref="A34:AC34"/>
    <mergeCell ref="A35:AC35"/>
    <mergeCell ref="A40:G40"/>
    <mergeCell ref="A41:G41"/>
    <mergeCell ref="A42:G42"/>
    <mergeCell ref="O42:S42"/>
    <mergeCell ref="T42:X42"/>
    <mergeCell ref="A44:N44"/>
    <mergeCell ref="O44:S44"/>
    <mergeCell ref="T44:X44"/>
    <mergeCell ref="Y44:AC44"/>
    <mergeCell ref="A43:N43"/>
    <mergeCell ref="O43:S43"/>
    <mergeCell ref="T43:X43"/>
    <mergeCell ref="Y43:AC43"/>
    <mergeCell ref="Y46:AC46"/>
    <mergeCell ref="A45:N45"/>
    <mergeCell ref="O45:S45"/>
    <mergeCell ref="T45:X45"/>
    <mergeCell ref="Y45:AC45"/>
    <mergeCell ref="B54:F54"/>
    <mergeCell ref="G54:I54"/>
    <mergeCell ref="A46:N46"/>
    <mergeCell ref="O46:S46"/>
    <mergeCell ref="T46:X46"/>
    <mergeCell ref="B52:F52"/>
    <mergeCell ref="G52:I52"/>
    <mergeCell ref="B53:F53"/>
    <mergeCell ref="G53:I53"/>
    <mergeCell ref="K53:O53"/>
    <mergeCell ref="B55:F55"/>
    <mergeCell ref="G55:I55"/>
    <mergeCell ref="B57:F57"/>
    <mergeCell ref="G57:I57"/>
    <mergeCell ref="B58:F58"/>
    <mergeCell ref="G58:L58"/>
  </mergeCells>
  <conditionalFormatting sqref="J12:J15 J31:J33 J36:J39 J41:J42">
    <cfRule type="expression" dxfId="1" priority="2">
      <formula>J12&lt;&gt;K12+L12+M12</formula>
    </cfRule>
  </conditionalFormatting>
  <conditionalFormatting sqref="J17:J28">
    <cfRule type="expression" dxfId="0" priority="1">
      <formula>J17&lt;&gt;K17+L17+M17</formula>
    </cfRule>
  </conditionalFormatting>
  <pageMargins left="0.59055118110236227" right="0.39370078740157483" top="0.74803149606299213" bottom="0.55118110236220474" header="0.31496062992125984" footer="0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6"/>
  <sheetViews>
    <sheetView view="pageBreakPreview" zoomScaleSheetLayoutView="100" workbookViewId="0">
      <selection sqref="A1:G19"/>
    </sheetView>
  </sheetViews>
  <sheetFormatPr defaultColWidth="7.44140625" defaultRowHeight="15.75" x14ac:dyDescent="0.25"/>
  <cols>
    <col min="1" max="1" width="7.88671875" style="51" bestFit="1" customWidth="1"/>
    <col min="2" max="2" width="22.33203125" style="51" customWidth="1"/>
    <col min="3" max="3" width="26.44140625" style="51" customWidth="1"/>
    <col min="4" max="6" width="7.44140625" style="51"/>
    <col min="7" max="7" width="9.33203125" style="51" customWidth="1"/>
    <col min="8" max="8" width="2.5546875" style="51" customWidth="1"/>
    <col min="9" max="11" width="7.44140625" style="51" hidden="1" customWidth="1"/>
    <col min="12" max="16384" width="7.44140625" style="51"/>
  </cols>
  <sheetData>
    <row r="1" spans="1:11" ht="18.75" customHeight="1" x14ac:dyDescent="0.3">
      <c r="A1" s="381" t="s">
        <v>136</v>
      </c>
      <c r="B1" s="381"/>
      <c r="C1" s="381"/>
      <c r="D1" s="381"/>
      <c r="E1" s="381"/>
      <c r="F1" s="381"/>
      <c r="G1" s="381"/>
      <c r="I1" s="52"/>
    </row>
    <row r="2" spans="1:11" ht="26.25" customHeight="1" thickBot="1" x14ac:dyDescent="0.3">
      <c r="A2" s="382" t="s">
        <v>144</v>
      </c>
      <c r="B2" s="382"/>
      <c r="C2" s="382"/>
      <c r="D2" s="382"/>
      <c r="E2" s="382"/>
      <c r="F2" s="382"/>
      <c r="G2" s="382"/>
    </row>
    <row r="3" spans="1:11" ht="48" thickBot="1" x14ac:dyDescent="0.3">
      <c r="A3" s="53" t="s">
        <v>137</v>
      </c>
      <c r="B3" s="50" t="s">
        <v>138</v>
      </c>
      <c r="C3" s="383" t="s">
        <v>139</v>
      </c>
      <c r="D3" s="384"/>
      <c r="E3" s="384"/>
      <c r="F3" s="384"/>
      <c r="G3" s="385"/>
    </row>
    <row r="4" spans="1:11" ht="15.75" customHeight="1" x14ac:dyDescent="0.25">
      <c r="A4" s="386" t="s">
        <v>40</v>
      </c>
      <c r="B4" s="389" t="s">
        <v>140</v>
      </c>
      <c r="C4" s="379" t="s">
        <v>172</v>
      </c>
      <c r="D4" s="379"/>
      <c r="E4" s="379"/>
      <c r="F4" s="379"/>
      <c r="G4" s="380"/>
      <c r="H4" s="379"/>
      <c r="I4" s="379"/>
      <c r="J4" s="379"/>
      <c r="K4" s="380"/>
    </row>
    <row r="5" spans="1:11" x14ac:dyDescent="0.25">
      <c r="A5" s="387"/>
      <c r="B5" s="390"/>
      <c r="C5" s="375" t="s">
        <v>173</v>
      </c>
      <c r="D5" s="375"/>
      <c r="E5" s="375"/>
      <c r="F5" s="375"/>
      <c r="G5" s="376"/>
      <c r="H5" s="375"/>
      <c r="I5" s="375"/>
      <c r="J5" s="375"/>
      <c r="K5" s="376"/>
    </row>
    <row r="6" spans="1:11" ht="16.5" thickBot="1" x14ac:dyDescent="0.3">
      <c r="A6" s="388"/>
      <c r="B6" s="391"/>
      <c r="C6" s="377" t="s">
        <v>174</v>
      </c>
      <c r="D6" s="377"/>
      <c r="E6" s="377"/>
      <c r="F6" s="377"/>
      <c r="G6" s="378"/>
      <c r="H6" s="377"/>
      <c r="I6" s="377"/>
      <c r="J6" s="377"/>
      <c r="K6" s="378"/>
    </row>
    <row r="7" spans="1:11" ht="15.75" customHeight="1" x14ac:dyDescent="0.25">
      <c r="A7" s="386" t="s">
        <v>42</v>
      </c>
      <c r="B7" s="389" t="s">
        <v>141</v>
      </c>
      <c r="C7" s="379" t="s">
        <v>175</v>
      </c>
      <c r="D7" s="379"/>
      <c r="E7" s="379"/>
      <c r="F7" s="379"/>
      <c r="G7" s="380"/>
      <c r="H7" s="379"/>
      <c r="I7" s="379"/>
      <c r="J7" s="379"/>
      <c r="K7" s="380"/>
    </row>
    <row r="8" spans="1:11" x14ac:dyDescent="0.25">
      <c r="A8" s="387"/>
      <c r="B8" s="390"/>
      <c r="C8" s="375" t="s">
        <v>176</v>
      </c>
      <c r="D8" s="375"/>
      <c r="E8" s="375"/>
      <c r="F8" s="375"/>
      <c r="G8" s="376"/>
      <c r="H8" s="375"/>
      <c r="I8" s="375"/>
      <c r="J8" s="375"/>
      <c r="K8" s="376"/>
    </row>
    <row r="9" spans="1:11" ht="16.5" thickBot="1" x14ac:dyDescent="0.3">
      <c r="A9" s="388"/>
      <c r="B9" s="391"/>
      <c r="C9" s="377" t="s">
        <v>177</v>
      </c>
      <c r="D9" s="377"/>
      <c r="E9" s="377"/>
      <c r="F9" s="377"/>
      <c r="G9" s="378"/>
      <c r="H9" s="377"/>
      <c r="I9" s="377"/>
      <c r="J9" s="377"/>
      <c r="K9" s="378"/>
    </row>
    <row r="10" spans="1:11" ht="15.75" customHeight="1" x14ac:dyDescent="0.25">
      <c r="A10" s="386" t="s">
        <v>44</v>
      </c>
      <c r="B10" s="389" t="s">
        <v>142</v>
      </c>
      <c r="C10" s="379" t="s">
        <v>178</v>
      </c>
      <c r="D10" s="379"/>
      <c r="E10" s="379"/>
      <c r="F10" s="379"/>
      <c r="G10" s="380"/>
      <c r="H10" s="379"/>
      <c r="I10" s="379"/>
      <c r="J10" s="379"/>
      <c r="K10" s="380"/>
    </row>
    <row r="11" spans="1:11" x14ac:dyDescent="0.25">
      <c r="A11" s="387"/>
      <c r="B11" s="390"/>
      <c r="C11" s="375" t="s">
        <v>179</v>
      </c>
      <c r="D11" s="375"/>
      <c r="E11" s="375"/>
      <c r="F11" s="375"/>
      <c r="G11" s="376"/>
      <c r="H11" s="375"/>
      <c r="I11" s="375"/>
      <c r="J11" s="375"/>
      <c r="K11" s="376"/>
    </row>
    <row r="12" spans="1:11" ht="16.5" thickBot="1" x14ac:dyDescent="0.3">
      <c r="A12" s="388"/>
      <c r="B12" s="391"/>
      <c r="C12" s="377" t="s">
        <v>180</v>
      </c>
      <c r="D12" s="377"/>
      <c r="E12" s="377"/>
      <c r="F12" s="377"/>
      <c r="G12" s="378"/>
      <c r="H12" s="377"/>
      <c r="I12" s="377"/>
      <c r="J12" s="377"/>
      <c r="K12" s="378"/>
    </row>
    <row r="13" spans="1:11" ht="15.75" customHeight="1" thickBot="1" x14ac:dyDescent="0.3">
      <c r="A13" s="386" t="s">
        <v>46</v>
      </c>
      <c r="B13" s="389" t="s">
        <v>143</v>
      </c>
      <c r="C13" s="379" t="s">
        <v>180</v>
      </c>
      <c r="D13" s="379"/>
      <c r="E13" s="379"/>
      <c r="F13" s="379"/>
      <c r="G13" s="380"/>
      <c r="H13" s="377"/>
      <c r="I13" s="377"/>
      <c r="J13" s="377"/>
      <c r="K13" s="378"/>
    </row>
    <row r="14" spans="1:11" x14ac:dyDescent="0.25">
      <c r="A14" s="387"/>
      <c r="B14" s="390"/>
      <c r="C14" s="375" t="s">
        <v>181</v>
      </c>
      <c r="D14" s="375"/>
      <c r="E14" s="375"/>
      <c r="F14" s="375"/>
      <c r="G14" s="376"/>
      <c r="H14" s="375"/>
      <c r="I14" s="375"/>
      <c r="J14" s="375"/>
      <c r="K14" s="376"/>
    </row>
    <row r="15" spans="1:11" ht="16.5" thickBot="1" x14ac:dyDescent="0.3">
      <c r="A15" s="388"/>
      <c r="B15" s="391"/>
      <c r="C15" s="377" t="s">
        <v>182</v>
      </c>
      <c r="D15" s="377"/>
      <c r="E15" s="377"/>
      <c r="F15" s="377"/>
      <c r="G15" s="378"/>
      <c r="H15" s="377"/>
      <c r="I15" s="377"/>
      <c r="J15" s="377"/>
      <c r="K15" s="378"/>
    </row>
    <row r="16" spans="1:11" ht="15.75" customHeight="1" x14ac:dyDescent="0.25">
      <c r="A16" s="386"/>
      <c r="B16" s="389"/>
      <c r="C16" s="379" t="s">
        <v>183</v>
      </c>
      <c r="D16" s="379"/>
      <c r="E16" s="379"/>
      <c r="F16" s="380"/>
      <c r="G16" s="175"/>
      <c r="H16" s="176"/>
      <c r="I16" s="176"/>
      <c r="J16" s="176"/>
      <c r="K16" s="177"/>
    </row>
    <row r="17" spans="1:11" ht="16.5" thickBot="1" x14ac:dyDescent="0.3">
      <c r="A17" s="388"/>
      <c r="B17" s="391"/>
      <c r="C17" s="377" t="s">
        <v>184</v>
      </c>
      <c r="D17" s="377"/>
      <c r="E17" s="377"/>
      <c r="F17" s="378"/>
      <c r="G17" s="178"/>
      <c r="H17" s="179"/>
      <c r="I17" s="179"/>
      <c r="J17" s="179"/>
      <c r="K17" s="180"/>
    </row>
    <row r="18" spans="1:11" ht="15.75" customHeight="1" x14ac:dyDescent="0.25">
      <c r="A18" s="386"/>
      <c r="B18" s="389"/>
      <c r="C18" s="379" t="s">
        <v>185</v>
      </c>
      <c r="D18" s="379"/>
      <c r="E18" s="379"/>
      <c r="F18" s="380"/>
      <c r="G18" s="175"/>
      <c r="H18" s="176"/>
      <c r="I18" s="176"/>
      <c r="J18" s="176"/>
      <c r="K18" s="177"/>
    </row>
    <row r="19" spans="1:11" ht="18.75" customHeight="1" thickBot="1" x14ac:dyDescent="0.3">
      <c r="A19" s="388"/>
      <c r="B19" s="391"/>
      <c r="C19" s="377" t="s">
        <v>186</v>
      </c>
      <c r="D19" s="377"/>
      <c r="E19" s="377"/>
      <c r="F19" s="378"/>
      <c r="G19" s="178"/>
      <c r="H19" s="179"/>
      <c r="I19" s="179"/>
      <c r="J19" s="179"/>
      <c r="K19" s="180"/>
    </row>
    <row r="20" spans="1:11" ht="15.75" customHeight="1" x14ac:dyDescent="0.25">
      <c r="A20" s="386"/>
      <c r="B20" s="389"/>
      <c r="C20" s="379"/>
      <c r="D20" s="379"/>
      <c r="E20" s="379"/>
      <c r="F20" s="379"/>
      <c r="G20" s="380"/>
    </row>
    <row r="21" spans="1:11" ht="17.25" customHeight="1" x14ac:dyDescent="0.25">
      <c r="A21" s="387"/>
      <c r="B21" s="390"/>
      <c r="C21" s="375"/>
      <c r="D21" s="375"/>
      <c r="E21" s="375"/>
      <c r="F21" s="375"/>
      <c r="G21" s="376"/>
    </row>
    <row r="22" spans="1:11" ht="16.5" thickBot="1" x14ac:dyDescent="0.3">
      <c r="A22" s="388"/>
      <c r="B22" s="391"/>
      <c r="C22" s="377"/>
      <c r="D22" s="377"/>
      <c r="E22" s="377"/>
      <c r="F22" s="377"/>
      <c r="G22" s="378"/>
    </row>
    <row r="23" spans="1:11" ht="15.75" customHeight="1" x14ac:dyDescent="0.25">
      <c r="A23" s="386"/>
      <c r="B23" s="389"/>
      <c r="C23" s="379"/>
      <c r="D23" s="379"/>
      <c r="E23" s="379"/>
      <c r="F23" s="379"/>
      <c r="G23" s="380"/>
    </row>
    <row r="24" spans="1:11" ht="16.5" thickBot="1" x14ac:dyDescent="0.3">
      <c r="A24" s="388"/>
      <c r="B24" s="391"/>
      <c r="C24" s="377"/>
      <c r="D24" s="377"/>
      <c r="E24" s="377"/>
      <c r="F24" s="377"/>
      <c r="G24" s="378"/>
    </row>
    <row r="25" spans="1:11" ht="15.75" customHeight="1" x14ac:dyDescent="0.25">
      <c r="A25" s="392"/>
      <c r="B25" s="390"/>
      <c r="C25" s="393"/>
      <c r="D25" s="393"/>
      <c r="E25" s="393"/>
      <c r="F25" s="393"/>
      <c r="G25" s="394"/>
    </row>
    <row r="26" spans="1:11" ht="16.5" thickBot="1" x14ac:dyDescent="0.3">
      <c r="A26" s="388"/>
      <c r="B26" s="391"/>
      <c r="C26" s="377"/>
      <c r="D26" s="377"/>
      <c r="E26" s="377"/>
      <c r="F26" s="377"/>
      <c r="G26" s="378"/>
    </row>
  </sheetData>
  <mergeCells count="56">
    <mergeCell ref="A23:A24"/>
    <mergeCell ref="B23:B24"/>
    <mergeCell ref="C23:G23"/>
    <mergeCell ref="C24:G24"/>
    <mergeCell ref="A25:A26"/>
    <mergeCell ref="B25:B26"/>
    <mergeCell ref="C25:G25"/>
    <mergeCell ref="C26:G26"/>
    <mergeCell ref="A20:A22"/>
    <mergeCell ref="B20:B22"/>
    <mergeCell ref="C20:G20"/>
    <mergeCell ref="C21:G21"/>
    <mergeCell ref="C22:G22"/>
    <mergeCell ref="C13:G13"/>
    <mergeCell ref="C14:G14"/>
    <mergeCell ref="C15:G15"/>
    <mergeCell ref="A18:A19"/>
    <mergeCell ref="B18:B19"/>
    <mergeCell ref="A16:A17"/>
    <mergeCell ref="B16:B17"/>
    <mergeCell ref="A13:A15"/>
    <mergeCell ref="B13:B15"/>
    <mergeCell ref="C19:F19"/>
    <mergeCell ref="A7:A9"/>
    <mergeCell ref="B7:B9"/>
    <mergeCell ref="C7:G7"/>
    <mergeCell ref="C8:G8"/>
    <mergeCell ref="C9:G9"/>
    <mergeCell ref="A10:A12"/>
    <mergeCell ref="B10:B12"/>
    <mergeCell ref="C10:G10"/>
    <mergeCell ref="C11:G11"/>
    <mergeCell ref="C12:G12"/>
    <mergeCell ref="A1:G1"/>
    <mergeCell ref="A2:G2"/>
    <mergeCell ref="C3:G3"/>
    <mergeCell ref="A4:A6"/>
    <mergeCell ref="B4:B6"/>
    <mergeCell ref="C4:G4"/>
    <mergeCell ref="C5:G5"/>
    <mergeCell ref="C6:G6"/>
    <mergeCell ref="H4:K4"/>
    <mergeCell ref="H5:K5"/>
    <mergeCell ref="H6:K6"/>
    <mergeCell ref="H7:K7"/>
    <mergeCell ref="H8:K8"/>
    <mergeCell ref="H9:K9"/>
    <mergeCell ref="H10:K10"/>
    <mergeCell ref="H11:K11"/>
    <mergeCell ref="H12:K12"/>
    <mergeCell ref="H13:K13"/>
    <mergeCell ref="H14:K14"/>
    <mergeCell ref="H15:K15"/>
    <mergeCell ref="C16:F16"/>
    <mergeCell ref="C17:F17"/>
    <mergeCell ref="C18:F18"/>
  </mergeCells>
  <phoneticPr fontId="4" type="noConversion"/>
  <pageMargins left="0.59055118110236227" right="0.51181102362204722" top="0.74803149606299213" bottom="0.55118110236220474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I14" sqref="I14"/>
    </sheetView>
  </sheetViews>
  <sheetFormatPr defaultColWidth="8.6640625" defaultRowHeight="12.75" x14ac:dyDescent="0.2"/>
  <cols>
    <col min="1" max="1" width="6.109375" style="54" customWidth="1"/>
    <col min="2" max="2" width="29.6640625" style="54" customWidth="1"/>
    <col min="3" max="3" width="3.88671875" style="54" customWidth="1"/>
    <col min="4" max="4" width="3.44140625" style="54" customWidth="1"/>
    <col min="5" max="5" width="3.6640625" style="54" customWidth="1"/>
    <col min="6" max="6" width="3.5546875" style="54" customWidth="1"/>
    <col min="7" max="7" width="3.33203125" style="54" customWidth="1"/>
    <col min="8" max="16384" width="8.6640625" style="54"/>
  </cols>
  <sheetData>
    <row r="1" spans="1:6" x14ac:dyDescent="0.2">
      <c r="A1" s="395"/>
      <c r="B1" s="397"/>
      <c r="C1" s="399" t="s">
        <v>145</v>
      </c>
      <c r="D1" s="400"/>
      <c r="E1" s="399" t="s">
        <v>146</v>
      </c>
      <c r="F1" s="400"/>
    </row>
    <row r="2" spans="1:6" x14ac:dyDescent="0.2">
      <c r="A2" s="396"/>
      <c r="B2" s="398"/>
      <c r="C2" s="55">
        <v>1</v>
      </c>
      <c r="D2" s="56">
        <v>2</v>
      </c>
      <c r="E2" s="55">
        <v>3</v>
      </c>
      <c r="F2" s="56">
        <v>4</v>
      </c>
    </row>
    <row r="3" spans="1:6" ht="25.5" x14ac:dyDescent="0.2">
      <c r="A3" s="58" t="s">
        <v>22</v>
      </c>
      <c r="B3" s="68" t="s">
        <v>66</v>
      </c>
      <c r="C3" s="60">
        <v>3</v>
      </c>
      <c r="D3" s="56"/>
      <c r="E3" s="55"/>
      <c r="F3" s="56"/>
    </row>
    <row r="4" spans="1:6" ht="25.5" x14ac:dyDescent="0.2">
      <c r="A4" s="58" t="s">
        <v>23</v>
      </c>
      <c r="B4" s="68" t="s">
        <v>53</v>
      </c>
      <c r="C4" s="56"/>
      <c r="D4" s="60">
        <v>3</v>
      </c>
      <c r="E4" s="55"/>
      <c r="F4" s="56"/>
    </row>
    <row r="5" spans="1:6" x14ac:dyDescent="0.2">
      <c r="A5" s="58" t="s">
        <v>57</v>
      </c>
      <c r="B5" s="69" t="s">
        <v>56</v>
      </c>
      <c r="C5" s="60">
        <v>3</v>
      </c>
      <c r="D5" s="56"/>
      <c r="E5" s="55"/>
      <c r="F5" s="56"/>
    </row>
    <row r="6" spans="1:6" x14ac:dyDescent="0.2">
      <c r="A6" s="63"/>
      <c r="B6" s="70"/>
      <c r="C6" s="63"/>
      <c r="E6" s="63"/>
      <c r="F6" s="56"/>
    </row>
    <row r="7" spans="1:6" ht="31.7" customHeight="1" x14ac:dyDescent="0.2">
      <c r="A7" s="58" t="s">
        <v>26</v>
      </c>
      <c r="B7" s="9" t="s">
        <v>163</v>
      </c>
      <c r="C7" s="61">
        <v>4</v>
      </c>
      <c r="D7" s="56"/>
      <c r="E7" s="55"/>
      <c r="F7" s="56"/>
    </row>
    <row r="8" spans="1:6" ht="24" x14ac:dyDescent="0.2">
      <c r="A8" s="58" t="s">
        <v>27</v>
      </c>
      <c r="B8" s="9" t="s">
        <v>164</v>
      </c>
      <c r="C8" s="61">
        <v>5</v>
      </c>
      <c r="D8" s="56"/>
      <c r="E8" s="55"/>
      <c r="F8" s="56"/>
    </row>
    <row r="9" spans="1:6" x14ac:dyDescent="0.2">
      <c r="A9" s="58" t="s">
        <v>30</v>
      </c>
      <c r="B9" s="9" t="s">
        <v>165</v>
      </c>
      <c r="C9" s="61">
        <v>4</v>
      </c>
      <c r="D9" s="56"/>
      <c r="E9" s="57"/>
      <c r="F9" s="56"/>
    </row>
    <row r="10" spans="1:6" x14ac:dyDescent="0.2">
      <c r="A10" s="58" t="s">
        <v>28</v>
      </c>
      <c r="B10" s="9" t="s">
        <v>166</v>
      </c>
      <c r="C10" s="61">
        <v>5</v>
      </c>
      <c r="D10" s="56"/>
      <c r="E10" s="56"/>
      <c r="F10" s="56"/>
    </row>
    <row r="11" spans="1:6" x14ac:dyDescent="0.2">
      <c r="A11" s="58" t="s">
        <v>29</v>
      </c>
      <c r="B11" s="9" t="s">
        <v>167</v>
      </c>
      <c r="C11" s="61">
        <v>5</v>
      </c>
      <c r="D11" s="56"/>
      <c r="E11" s="56"/>
      <c r="F11" s="56"/>
    </row>
    <row r="12" spans="1:6" x14ac:dyDescent="0.2">
      <c r="A12" s="58" t="s">
        <v>31</v>
      </c>
      <c r="B12" s="9" t="s">
        <v>168</v>
      </c>
      <c r="C12" s="55"/>
      <c r="D12" s="60">
        <v>4</v>
      </c>
      <c r="E12" s="56"/>
      <c r="F12" s="56"/>
    </row>
    <row r="13" spans="1:6" x14ac:dyDescent="0.2">
      <c r="A13" s="58" t="s">
        <v>32</v>
      </c>
      <c r="B13" s="9" t="s">
        <v>169</v>
      </c>
      <c r="C13" s="55"/>
      <c r="D13" s="56"/>
      <c r="E13" s="61">
        <v>6</v>
      </c>
      <c r="F13" s="56"/>
    </row>
    <row r="14" spans="1:6" x14ac:dyDescent="0.2">
      <c r="A14" s="58" t="s">
        <v>33</v>
      </c>
      <c r="B14" s="9" t="s">
        <v>170</v>
      </c>
      <c r="C14" s="55"/>
      <c r="D14" s="56"/>
      <c r="E14" s="61"/>
      <c r="F14" s="56"/>
    </row>
    <row r="15" spans="1:6" x14ac:dyDescent="0.2">
      <c r="A15" s="58"/>
      <c r="B15" s="59"/>
      <c r="C15" s="55"/>
      <c r="D15" s="56"/>
      <c r="E15" s="55"/>
      <c r="F15" s="56"/>
    </row>
    <row r="16" spans="1:6" x14ac:dyDescent="0.2">
      <c r="A16" s="58" t="s">
        <v>40</v>
      </c>
      <c r="B16" s="59"/>
      <c r="C16" s="55"/>
      <c r="D16" s="62">
        <v>4</v>
      </c>
      <c r="E16" s="55"/>
      <c r="F16" s="56"/>
    </row>
    <row r="17" spans="1:6" x14ac:dyDescent="0.2">
      <c r="A17" s="58" t="s">
        <v>42</v>
      </c>
      <c r="B17" s="59"/>
      <c r="C17" s="55"/>
      <c r="D17" s="62">
        <v>4</v>
      </c>
      <c r="E17" s="55"/>
      <c r="F17" s="56"/>
    </row>
    <row r="18" spans="1:6" x14ac:dyDescent="0.2">
      <c r="A18" s="58" t="s">
        <v>44</v>
      </c>
      <c r="B18" s="59"/>
      <c r="C18" s="55"/>
      <c r="D18" s="62">
        <v>4</v>
      </c>
      <c r="E18" s="55"/>
      <c r="F18" s="56"/>
    </row>
    <row r="19" spans="1:6" x14ac:dyDescent="0.2">
      <c r="A19" s="58" t="s">
        <v>46</v>
      </c>
      <c r="B19" s="59"/>
      <c r="C19" s="55"/>
      <c r="D19" s="62">
        <v>4</v>
      </c>
      <c r="E19" s="55"/>
      <c r="F19" s="56"/>
    </row>
    <row r="20" spans="1:6" ht="9.75" customHeight="1" x14ac:dyDescent="0.2">
      <c r="A20" s="58"/>
      <c r="B20" s="59"/>
      <c r="C20" s="55"/>
      <c r="D20" s="56"/>
      <c r="E20" s="55"/>
      <c r="F20" s="56"/>
    </row>
    <row r="21" spans="1:6" x14ac:dyDescent="0.2">
      <c r="A21" s="58" t="s">
        <v>37</v>
      </c>
      <c r="B21" s="59"/>
      <c r="C21" s="55"/>
      <c r="D21" s="62">
        <v>4</v>
      </c>
      <c r="E21" s="55"/>
      <c r="F21" s="56"/>
    </row>
    <row r="22" spans="1:6" x14ac:dyDescent="0.2">
      <c r="A22" s="58" t="s">
        <v>38</v>
      </c>
      <c r="B22" s="59"/>
      <c r="C22" s="55"/>
      <c r="D22" s="62">
        <v>4</v>
      </c>
      <c r="E22" s="55"/>
      <c r="F22" s="56"/>
    </row>
    <row r="23" spans="1:6" x14ac:dyDescent="0.2">
      <c r="A23" s="58"/>
      <c r="B23" s="59"/>
      <c r="C23" s="55"/>
      <c r="D23" s="56"/>
      <c r="E23" s="55"/>
      <c r="F23" s="56"/>
    </row>
    <row r="24" spans="1:6" ht="13.5" thickBot="1" x14ac:dyDescent="0.25">
      <c r="A24" s="64"/>
      <c r="B24" s="65"/>
      <c r="C24" s="66">
        <f t="shared" ref="C24:F24" si="0">SUM(C3:C22)</f>
        <v>29</v>
      </c>
      <c r="D24" s="67">
        <f t="shared" si="0"/>
        <v>31</v>
      </c>
      <c r="E24" s="66">
        <f t="shared" si="0"/>
        <v>6</v>
      </c>
      <c r="F24" s="67">
        <f t="shared" si="0"/>
        <v>0</v>
      </c>
    </row>
  </sheetData>
  <mergeCells count="4">
    <mergeCell ref="A1:A2"/>
    <mergeCell ref="B1:B2"/>
    <mergeCell ref="C1:D1"/>
    <mergeCell ref="E1:F1"/>
  </mergeCells>
  <phoneticPr fontId="4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Титульний аркуш</vt:lpstr>
      <vt:lpstr>Семестровий варіант</vt:lpstr>
      <vt:lpstr>Вибірковий блок</vt:lpstr>
      <vt:lpstr>Послідовність ОК</vt:lpstr>
      <vt:lpstr>'Вибірковий блок'!Область_печати</vt:lpstr>
      <vt:lpstr>'Семестровий варіант'!Область_печати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Manager</cp:lastModifiedBy>
  <cp:lastPrinted>2024-07-26T06:50:34Z</cp:lastPrinted>
  <dcterms:created xsi:type="dcterms:W3CDTF">2024-05-23T06:11:24Z</dcterms:created>
  <dcterms:modified xsi:type="dcterms:W3CDTF">2025-08-15T11:04:29Z</dcterms:modified>
</cp:coreProperties>
</file>